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EXCLI_neu\vol19\"/>
    </mc:Choice>
  </mc:AlternateContent>
  <bookViews>
    <workbookView xWindow="0" yWindow="0" windowWidth="30720" windowHeight="12840" activeTab="3"/>
  </bookViews>
  <sheets>
    <sheet name="excli2020-2647" sheetId="4" r:id="rId1"/>
    <sheet name="96T ELISA Plate1" sheetId="1" r:id="rId2"/>
    <sheet name="96T ELISA Plate2" sheetId="2" r:id="rId3"/>
    <sheet name="96T ELISA Plate3" sheetId="3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3" l="1"/>
  <c r="C43" i="3"/>
  <c r="C42" i="3"/>
  <c r="D42" i="3" s="1"/>
  <c r="C41" i="3"/>
  <c r="D41" i="3" s="1"/>
  <c r="D40" i="3"/>
  <c r="C40" i="3"/>
  <c r="D39" i="3"/>
  <c r="C39" i="3"/>
  <c r="C38" i="3"/>
  <c r="D38" i="3" s="1"/>
  <c r="C37" i="3"/>
  <c r="D37" i="3" s="1"/>
  <c r="D36" i="3"/>
  <c r="C36" i="3"/>
  <c r="D35" i="3"/>
  <c r="C35" i="3"/>
  <c r="C34" i="3"/>
  <c r="D34" i="3" s="1"/>
  <c r="C33" i="3"/>
  <c r="D33" i="3" s="1"/>
  <c r="D32" i="3"/>
  <c r="C32" i="3"/>
  <c r="D31" i="3"/>
  <c r="C31" i="3"/>
  <c r="C30" i="3"/>
  <c r="D30" i="3" s="1"/>
  <c r="C29" i="3"/>
  <c r="D29" i="3" s="1"/>
  <c r="D28" i="3"/>
  <c r="C28" i="3"/>
  <c r="D27" i="3"/>
  <c r="C27" i="3"/>
  <c r="C26" i="3"/>
  <c r="D26" i="3" s="1"/>
  <c r="C25" i="3"/>
  <c r="D25" i="3" s="1"/>
  <c r="D24" i="3"/>
  <c r="C24" i="3"/>
  <c r="D23" i="3"/>
  <c r="C23" i="3"/>
  <c r="C22" i="3"/>
  <c r="D22" i="3" s="1"/>
  <c r="C21" i="3"/>
  <c r="D21" i="3" s="1"/>
  <c r="D20" i="3"/>
  <c r="C20" i="3"/>
  <c r="D19" i="3"/>
  <c r="C19" i="3"/>
  <c r="C18" i="3"/>
  <c r="D18" i="3" s="1"/>
  <c r="C17" i="3"/>
  <c r="D17" i="3" s="1"/>
  <c r="D16" i="3"/>
  <c r="C16" i="3"/>
  <c r="D15" i="3"/>
  <c r="C15" i="3"/>
  <c r="C14" i="3"/>
  <c r="D14" i="3" s="1"/>
  <c r="C13" i="3"/>
  <c r="D13" i="3" s="1"/>
  <c r="D12" i="3"/>
  <c r="C12" i="3"/>
  <c r="D11" i="3"/>
  <c r="C11" i="3"/>
  <c r="C10" i="3"/>
  <c r="D10" i="3" s="1"/>
  <c r="N5" i="3"/>
  <c r="M5" i="3"/>
  <c r="L5" i="3"/>
  <c r="K5" i="3"/>
  <c r="J5" i="3"/>
  <c r="I5" i="3"/>
  <c r="H5" i="3"/>
  <c r="G5" i="3"/>
  <c r="F5" i="3"/>
  <c r="E5" i="3"/>
  <c r="D5" i="3"/>
  <c r="C5" i="3"/>
  <c r="B5" i="3"/>
  <c r="D89" i="2"/>
  <c r="C89" i="2"/>
  <c r="D88" i="2"/>
  <c r="C88" i="2"/>
  <c r="C87" i="2"/>
  <c r="D87" i="2" s="1"/>
  <c r="D86" i="2"/>
  <c r="C86" i="2"/>
  <c r="D85" i="2"/>
  <c r="C85" i="2"/>
  <c r="D84" i="2"/>
  <c r="C84" i="2"/>
  <c r="C83" i="2"/>
  <c r="D83" i="2" s="1"/>
  <c r="D82" i="2"/>
  <c r="C82" i="2"/>
  <c r="D81" i="2"/>
  <c r="C81" i="2"/>
  <c r="D80" i="2"/>
  <c r="C80" i="2"/>
  <c r="C79" i="2"/>
  <c r="D79" i="2" s="1"/>
  <c r="D78" i="2"/>
  <c r="C78" i="2"/>
  <c r="D77" i="2"/>
  <c r="C77" i="2"/>
  <c r="D76" i="2"/>
  <c r="C76" i="2"/>
  <c r="C75" i="2"/>
  <c r="D75" i="2" s="1"/>
  <c r="D74" i="2"/>
  <c r="C74" i="2"/>
  <c r="D73" i="2"/>
  <c r="C73" i="2"/>
  <c r="D72" i="2"/>
  <c r="C72" i="2"/>
  <c r="C71" i="2"/>
  <c r="D71" i="2" s="1"/>
  <c r="D70" i="2"/>
  <c r="C70" i="2"/>
  <c r="D69" i="2"/>
  <c r="C69" i="2"/>
  <c r="D68" i="2"/>
  <c r="C68" i="2"/>
  <c r="C67" i="2"/>
  <c r="D67" i="2" s="1"/>
  <c r="D66" i="2"/>
  <c r="C66" i="2"/>
  <c r="D65" i="2"/>
  <c r="C65" i="2"/>
  <c r="D64" i="2"/>
  <c r="C64" i="2"/>
  <c r="C63" i="2"/>
  <c r="D63" i="2" s="1"/>
  <c r="D62" i="2"/>
  <c r="C62" i="2"/>
  <c r="D61" i="2"/>
  <c r="C61" i="2"/>
  <c r="D60" i="2"/>
  <c r="C60" i="2"/>
  <c r="C59" i="2"/>
  <c r="D59" i="2" s="1"/>
  <c r="D58" i="2"/>
  <c r="C58" i="2"/>
  <c r="D57" i="2"/>
  <c r="C57" i="2"/>
  <c r="D56" i="2"/>
  <c r="C56" i="2"/>
  <c r="C55" i="2"/>
  <c r="D55" i="2" s="1"/>
  <c r="D54" i="2"/>
  <c r="C54" i="2"/>
  <c r="D53" i="2"/>
  <c r="C53" i="2"/>
  <c r="D52" i="2"/>
  <c r="C52" i="2"/>
  <c r="C51" i="2"/>
  <c r="D51" i="2" s="1"/>
  <c r="D50" i="2"/>
  <c r="C50" i="2"/>
  <c r="D49" i="2"/>
  <c r="C49" i="2"/>
  <c r="D48" i="2"/>
  <c r="C48" i="2"/>
  <c r="C47" i="2"/>
  <c r="D47" i="2" s="1"/>
  <c r="D46" i="2"/>
  <c r="C46" i="2"/>
  <c r="D45" i="2"/>
  <c r="C45" i="2"/>
  <c r="D44" i="2"/>
  <c r="C44" i="2"/>
  <c r="C43" i="2"/>
  <c r="D43" i="2" s="1"/>
  <c r="D42" i="2"/>
  <c r="C42" i="2"/>
  <c r="D41" i="2"/>
  <c r="C41" i="2"/>
  <c r="D40" i="2"/>
  <c r="C40" i="2"/>
  <c r="C39" i="2"/>
  <c r="D39" i="2" s="1"/>
  <c r="D38" i="2"/>
  <c r="C38" i="2"/>
  <c r="D37" i="2"/>
  <c r="C37" i="2"/>
  <c r="D36" i="2"/>
  <c r="C36" i="2"/>
  <c r="C35" i="2"/>
  <c r="D35" i="2" s="1"/>
  <c r="D34" i="2"/>
  <c r="C34" i="2"/>
  <c r="D33" i="2"/>
  <c r="C33" i="2"/>
  <c r="D32" i="2"/>
  <c r="C32" i="2"/>
  <c r="C31" i="2"/>
  <c r="D31" i="2" s="1"/>
  <c r="D30" i="2"/>
  <c r="C30" i="2"/>
  <c r="D29" i="2"/>
  <c r="C29" i="2"/>
  <c r="D28" i="2"/>
  <c r="C28" i="2"/>
  <c r="C27" i="2"/>
  <c r="D27" i="2" s="1"/>
  <c r="D26" i="2"/>
  <c r="C26" i="2"/>
  <c r="D25" i="2"/>
  <c r="C25" i="2"/>
  <c r="D24" i="2"/>
  <c r="C24" i="2"/>
  <c r="C23" i="2"/>
  <c r="D23" i="2" s="1"/>
  <c r="D22" i="2"/>
  <c r="C22" i="2"/>
  <c r="D21" i="2"/>
  <c r="C21" i="2"/>
  <c r="D20" i="2"/>
  <c r="C20" i="2"/>
  <c r="C19" i="2"/>
  <c r="D19" i="2" s="1"/>
  <c r="D18" i="2"/>
  <c r="C18" i="2"/>
  <c r="D17" i="2"/>
  <c r="C17" i="2"/>
  <c r="D16" i="2"/>
  <c r="C16" i="2"/>
  <c r="C15" i="2"/>
  <c r="D15" i="2" s="1"/>
  <c r="D14" i="2"/>
  <c r="C14" i="2"/>
  <c r="D13" i="2"/>
  <c r="C13" i="2"/>
  <c r="D12" i="2"/>
  <c r="C12" i="2"/>
  <c r="C11" i="2"/>
  <c r="D11" i="2" s="1"/>
  <c r="D10" i="2"/>
  <c r="C10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R4" i="2"/>
  <c r="D88" i="1"/>
  <c r="C88" i="1"/>
  <c r="D87" i="1"/>
  <c r="C87" i="1"/>
  <c r="C86" i="1"/>
  <c r="D86" i="1" s="1"/>
  <c r="C85" i="1"/>
  <c r="D85" i="1" s="1"/>
  <c r="D84" i="1"/>
  <c r="C84" i="1"/>
  <c r="D83" i="1"/>
  <c r="C83" i="1"/>
  <c r="C82" i="1"/>
  <c r="D82" i="1" s="1"/>
  <c r="C81" i="1"/>
  <c r="D81" i="1" s="1"/>
  <c r="D80" i="1"/>
  <c r="C80" i="1"/>
  <c r="D79" i="1"/>
  <c r="C79" i="1"/>
  <c r="C78" i="1"/>
  <c r="D78" i="1" s="1"/>
  <c r="C77" i="1"/>
  <c r="D77" i="1" s="1"/>
  <c r="D76" i="1"/>
  <c r="C76" i="1"/>
  <c r="D75" i="1"/>
  <c r="C75" i="1"/>
  <c r="C74" i="1"/>
  <c r="D74" i="1" s="1"/>
  <c r="C73" i="1"/>
  <c r="D73" i="1" s="1"/>
  <c r="D72" i="1"/>
  <c r="C72" i="1"/>
  <c r="D71" i="1"/>
  <c r="C71" i="1"/>
  <c r="D70" i="1"/>
  <c r="C70" i="1"/>
  <c r="C69" i="1"/>
  <c r="D69" i="1" s="1"/>
  <c r="D68" i="1"/>
  <c r="C68" i="1"/>
  <c r="D67" i="1"/>
  <c r="C67" i="1"/>
  <c r="D66" i="1"/>
  <c r="C66" i="1"/>
  <c r="C65" i="1"/>
  <c r="D65" i="1" s="1"/>
  <c r="D64" i="1"/>
  <c r="C64" i="1"/>
  <c r="D63" i="1"/>
  <c r="C63" i="1"/>
  <c r="D62" i="1"/>
  <c r="C62" i="1"/>
  <c r="C61" i="1"/>
  <c r="D61" i="1" s="1"/>
  <c r="D60" i="1"/>
  <c r="C60" i="1"/>
  <c r="D59" i="1"/>
  <c r="C59" i="1"/>
  <c r="D58" i="1"/>
  <c r="C58" i="1"/>
  <c r="C57" i="1"/>
  <c r="D57" i="1" s="1"/>
  <c r="D56" i="1"/>
  <c r="C56" i="1"/>
  <c r="D55" i="1"/>
  <c r="C55" i="1"/>
  <c r="D54" i="1"/>
  <c r="C54" i="1"/>
  <c r="C53" i="1"/>
  <c r="D53" i="1" s="1"/>
  <c r="D52" i="1"/>
  <c r="C52" i="1"/>
  <c r="D51" i="1"/>
  <c r="C51" i="1"/>
  <c r="D50" i="1"/>
  <c r="C50" i="1"/>
  <c r="C49" i="1"/>
  <c r="D49" i="1" s="1"/>
  <c r="D48" i="1"/>
  <c r="C48" i="1"/>
  <c r="D47" i="1"/>
  <c r="C47" i="1"/>
  <c r="D46" i="1"/>
  <c r="C46" i="1"/>
  <c r="C45" i="1"/>
  <c r="D45" i="1" s="1"/>
  <c r="D44" i="1"/>
  <c r="C44" i="1"/>
  <c r="D43" i="1"/>
  <c r="C43" i="1"/>
  <c r="D42" i="1"/>
  <c r="C42" i="1"/>
  <c r="C41" i="1"/>
  <c r="D41" i="1" s="1"/>
  <c r="D40" i="1"/>
  <c r="C40" i="1"/>
  <c r="D39" i="1"/>
  <c r="C39" i="1"/>
  <c r="D38" i="1"/>
  <c r="C38" i="1"/>
  <c r="C37" i="1"/>
  <c r="D37" i="1" s="1"/>
  <c r="D36" i="1"/>
  <c r="C36" i="1"/>
  <c r="D35" i="1"/>
  <c r="C35" i="1"/>
  <c r="D34" i="1"/>
  <c r="C34" i="1"/>
  <c r="C33" i="1"/>
  <c r="D33" i="1" s="1"/>
  <c r="D32" i="1"/>
  <c r="C32" i="1"/>
  <c r="D31" i="1"/>
  <c r="C31" i="1"/>
  <c r="D30" i="1"/>
  <c r="C30" i="1"/>
  <c r="C29" i="1"/>
  <c r="D29" i="1" s="1"/>
  <c r="D28" i="1"/>
  <c r="C28" i="1"/>
  <c r="D27" i="1"/>
  <c r="C27" i="1"/>
  <c r="D26" i="1"/>
  <c r="C26" i="1"/>
  <c r="C25" i="1"/>
  <c r="D25" i="1" s="1"/>
  <c r="D24" i="1"/>
  <c r="C24" i="1"/>
  <c r="D23" i="1"/>
  <c r="C23" i="1"/>
  <c r="D22" i="1"/>
  <c r="C22" i="1"/>
  <c r="C21" i="1"/>
  <c r="D21" i="1" s="1"/>
  <c r="D20" i="1"/>
  <c r="C20" i="1"/>
  <c r="D19" i="1"/>
  <c r="C19" i="1"/>
  <c r="D18" i="1"/>
  <c r="C18" i="1"/>
  <c r="C17" i="1"/>
  <c r="D17" i="1" s="1"/>
  <c r="D16" i="1"/>
  <c r="C16" i="1"/>
  <c r="D15" i="1"/>
  <c r="C15" i="1"/>
  <c r="D14" i="1"/>
  <c r="C14" i="1"/>
  <c r="C13" i="1"/>
  <c r="D13" i="1" s="1"/>
  <c r="D12" i="1"/>
  <c r="C12" i="1"/>
  <c r="D11" i="1"/>
  <c r="C11" i="1"/>
  <c r="D10" i="1"/>
  <c r="C10" i="1"/>
  <c r="C9" i="1"/>
  <c r="D9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R4" i="1"/>
</calcChain>
</file>

<file path=xl/sharedStrings.xml><?xml version="1.0" encoding="utf-8"?>
<sst xmlns="http://schemas.openxmlformats.org/spreadsheetml/2006/main" count="29" uniqueCount="10">
  <si>
    <t>mean 8</t>
    <phoneticPr fontId="2" type="noConversion"/>
  </si>
  <si>
    <t xml:space="preserve">standard number </t>
    <phoneticPr fontId="2" type="noConversion"/>
  </si>
  <si>
    <t>OD value</t>
    <phoneticPr fontId="2" type="noConversion"/>
  </si>
  <si>
    <t>OD value-negative OD value</t>
    <phoneticPr fontId="2" type="noConversion"/>
  </si>
  <si>
    <t>standard concentration（pg/ml）</t>
    <phoneticPr fontId="2" type="noConversion"/>
  </si>
  <si>
    <t>sample number</t>
    <phoneticPr fontId="2" type="noConversion"/>
  </si>
  <si>
    <t>sample concentration（pg/ml）</t>
    <phoneticPr fontId="2" type="noConversion"/>
  </si>
  <si>
    <t>Raw data 2: VEGFB ELISA Plate 2</t>
  </si>
  <si>
    <t>Raw data 2: VEGFB ELISA Plate 3</t>
  </si>
  <si>
    <t>Raw data 2: VEGFB ELISA Plate 1 (these data refer to Figure 1 in the main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</si>
</sst>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'[1]2018.3.1ELISA结果'!$B$3:$O$3</c:f>
              <c:numCache>
                <c:formatCode>General</c:formatCode>
                <c:ptCount val="14"/>
                <c:pt idx="0">
                  <c:v>2.7845</c:v>
                </c:pt>
                <c:pt idx="1">
                  <c:v>2.7364999999999999</c:v>
                </c:pt>
                <c:pt idx="2">
                  <c:v>1.7165000000000001</c:v>
                </c:pt>
                <c:pt idx="3">
                  <c:v>1.7685</c:v>
                </c:pt>
                <c:pt idx="4">
                  <c:v>1.0645</c:v>
                </c:pt>
                <c:pt idx="5">
                  <c:v>0.96450000000000014</c:v>
                </c:pt>
                <c:pt idx="6">
                  <c:v>0.52650000000000008</c:v>
                </c:pt>
                <c:pt idx="7">
                  <c:v>0.53650000000000009</c:v>
                </c:pt>
                <c:pt idx="8">
                  <c:v>0.27149999999999996</c:v>
                </c:pt>
                <c:pt idx="9">
                  <c:v>0.25750000000000006</c:v>
                </c:pt>
                <c:pt idx="10">
                  <c:v>0.14949999999999999</c:v>
                </c:pt>
                <c:pt idx="11">
                  <c:v>0.14649999999999999</c:v>
                </c:pt>
                <c:pt idx="12">
                  <c:v>8.3500000000000019E-2</c:v>
                </c:pt>
                <c:pt idx="13">
                  <c:v>7.0500000000000007E-2</c:v>
                </c:pt>
              </c:numCache>
            </c:numRef>
          </c:xVal>
          <c:yVal>
            <c:numRef>
              <c:f>'[1]2018.3.1ELISA结果'!$B$4:$O$4</c:f>
              <c:numCache>
                <c:formatCode>General</c:formatCode>
                <c:ptCount val="14"/>
                <c:pt idx="0">
                  <c:v>1000</c:v>
                </c:pt>
                <c:pt idx="1">
                  <c:v>1000</c:v>
                </c:pt>
                <c:pt idx="2">
                  <c:v>500</c:v>
                </c:pt>
                <c:pt idx="3">
                  <c:v>500</c:v>
                </c:pt>
                <c:pt idx="4">
                  <c:v>250</c:v>
                </c:pt>
                <c:pt idx="5">
                  <c:v>250</c:v>
                </c:pt>
                <c:pt idx="6">
                  <c:v>125</c:v>
                </c:pt>
                <c:pt idx="7">
                  <c:v>125</c:v>
                </c:pt>
                <c:pt idx="8">
                  <c:v>62.5</c:v>
                </c:pt>
                <c:pt idx="9">
                  <c:v>62.5</c:v>
                </c:pt>
                <c:pt idx="10">
                  <c:v>31.2</c:v>
                </c:pt>
                <c:pt idx="11">
                  <c:v>31.2</c:v>
                </c:pt>
                <c:pt idx="12">
                  <c:v>15.6</c:v>
                </c:pt>
                <c:pt idx="13">
                  <c:v>15.6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CA-41AD-A2C2-4E44EF576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533304"/>
        <c:axId val="597530560"/>
      </c:scatterChart>
      <c:valAx>
        <c:axId val="59753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530560"/>
        <c:crosses val="autoZero"/>
        <c:crossBetween val="midCat"/>
      </c:valAx>
      <c:valAx>
        <c:axId val="59753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533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'[1]2018.3.2ELISA结果'!$B$3:$O$3</c:f>
              <c:numCache>
                <c:formatCode>General</c:formatCode>
                <c:ptCount val="14"/>
                <c:pt idx="0">
                  <c:v>2.7479999999999998</c:v>
                </c:pt>
                <c:pt idx="1">
                  <c:v>2.722</c:v>
                </c:pt>
                <c:pt idx="2">
                  <c:v>1.556</c:v>
                </c:pt>
                <c:pt idx="3">
                  <c:v>1.843</c:v>
                </c:pt>
                <c:pt idx="4">
                  <c:v>0.94800000000000006</c:v>
                </c:pt>
                <c:pt idx="5">
                  <c:v>0.94200000000000006</c:v>
                </c:pt>
                <c:pt idx="6">
                  <c:v>0.48399999999999999</c:v>
                </c:pt>
                <c:pt idx="7">
                  <c:v>0.54300000000000004</c:v>
                </c:pt>
                <c:pt idx="8">
                  <c:v>0.23299999999999998</c:v>
                </c:pt>
                <c:pt idx="9">
                  <c:v>0.255</c:v>
                </c:pt>
                <c:pt idx="10">
                  <c:v>0.13200000000000001</c:v>
                </c:pt>
                <c:pt idx="11">
                  <c:v>4.3999999999999984E-2</c:v>
                </c:pt>
                <c:pt idx="12">
                  <c:v>9.7000000000000003E-2</c:v>
                </c:pt>
                <c:pt idx="13">
                  <c:v>6.0999999999999999E-2</c:v>
                </c:pt>
              </c:numCache>
            </c:numRef>
          </c:xVal>
          <c:yVal>
            <c:numRef>
              <c:f>'[1]2018.3.2ELISA结果'!$B$4:$O$4</c:f>
              <c:numCache>
                <c:formatCode>General</c:formatCode>
                <c:ptCount val="14"/>
                <c:pt idx="0">
                  <c:v>1000</c:v>
                </c:pt>
                <c:pt idx="1">
                  <c:v>1000</c:v>
                </c:pt>
                <c:pt idx="2">
                  <c:v>500</c:v>
                </c:pt>
                <c:pt idx="3">
                  <c:v>500</c:v>
                </c:pt>
                <c:pt idx="4">
                  <c:v>250</c:v>
                </c:pt>
                <c:pt idx="5">
                  <c:v>250</c:v>
                </c:pt>
                <c:pt idx="6">
                  <c:v>125</c:v>
                </c:pt>
                <c:pt idx="7">
                  <c:v>125</c:v>
                </c:pt>
                <c:pt idx="8">
                  <c:v>62.5</c:v>
                </c:pt>
                <c:pt idx="9">
                  <c:v>62.5</c:v>
                </c:pt>
                <c:pt idx="10">
                  <c:v>31.2</c:v>
                </c:pt>
                <c:pt idx="11">
                  <c:v>31.2</c:v>
                </c:pt>
                <c:pt idx="12">
                  <c:v>15.6</c:v>
                </c:pt>
                <c:pt idx="13">
                  <c:v>15.6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7B-4A81-9670-7C1CEE87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527032"/>
        <c:axId val="597527424"/>
      </c:scatterChart>
      <c:valAx>
        <c:axId val="59752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527424"/>
        <c:crosses val="autoZero"/>
        <c:crossBetween val="midCat"/>
      </c:valAx>
      <c:valAx>
        <c:axId val="59752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527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857545931758529"/>
                  <c:y val="0.16737058909303004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[2]ELISA结果!$B$3:$M$3</c:f>
              <c:numCache>
                <c:formatCode>General</c:formatCode>
                <c:ptCount val="12"/>
                <c:pt idx="0">
                  <c:v>2.4245000000000001</c:v>
                </c:pt>
                <c:pt idx="1">
                  <c:v>1.3574999999999999</c:v>
                </c:pt>
                <c:pt idx="2">
                  <c:v>0.92349999999999999</c:v>
                </c:pt>
                <c:pt idx="3">
                  <c:v>0.91049999999999986</c:v>
                </c:pt>
                <c:pt idx="4">
                  <c:v>0.41250000000000003</c:v>
                </c:pt>
                <c:pt idx="5">
                  <c:v>0.40150000000000002</c:v>
                </c:pt>
                <c:pt idx="6">
                  <c:v>0.22850000000000004</c:v>
                </c:pt>
                <c:pt idx="7">
                  <c:v>0.20050000000000001</c:v>
                </c:pt>
                <c:pt idx="8">
                  <c:v>0.1305</c:v>
                </c:pt>
                <c:pt idx="9">
                  <c:v>0.12350000000000001</c:v>
                </c:pt>
                <c:pt idx="10">
                  <c:v>6.2500000000000014E-2</c:v>
                </c:pt>
                <c:pt idx="11">
                  <c:v>3.9499999999999993E-2</c:v>
                </c:pt>
              </c:numCache>
            </c:numRef>
          </c:xVal>
          <c:yVal>
            <c:numRef>
              <c:f>[2]ELISA结果!$B$4:$M$4</c:f>
              <c:numCache>
                <c:formatCode>General</c:formatCode>
                <c:ptCount val="12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250</c:v>
                </c:pt>
                <c:pt idx="4">
                  <c:v>125</c:v>
                </c:pt>
                <c:pt idx="5">
                  <c:v>125</c:v>
                </c:pt>
                <c:pt idx="6">
                  <c:v>62.5</c:v>
                </c:pt>
                <c:pt idx="7">
                  <c:v>62.5</c:v>
                </c:pt>
                <c:pt idx="8">
                  <c:v>31.2</c:v>
                </c:pt>
                <c:pt idx="9">
                  <c:v>31.2</c:v>
                </c:pt>
                <c:pt idx="10">
                  <c:v>15.6</c:v>
                </c:pt>
                <c:pt idx="11">
                  <c:v>15.6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89-403F-BF93-1EED54F7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122112"/>
        <c:axId val="598122504"/>
      </c:scatterChart>
      <c:valAx>
        <c:axId val="5981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8122504"/>
        <c:crosses val="autoZero"/>
        <c:crossBetween val="midCat"/>
      </c:valAx>
      <c:valAx>
        <c:axId val="598122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8122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103771</xdr:colOff>
      <xdr:row>42</xdr:row>
      <xdr:rowOff>71421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28571" cy="77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161925</xdr:rowOff>
    </xdr:from>
    <xdr:to>
      <xdr:col>14</xdr:col>
      <xdr:colOff>466725</xdr:colOff>
      <xdr:row>22</xdr:row>
      <xdr:rowOff>161925</xdr:rowOff>
    </xdr:to>
    <xdr:graphicFrame macro="">
      <xdr:nvGraphicFramePr>
        <xdr:cNvPr id="2" name="图表 1">
          <a:extLst>
            <a:ext uri="{FF2B5EF4-FFF2-40B4-BE49-F238E27FC236}">
              <a16:creationId xmlns="" xmlns:a16="http://schemas.microsoft.com/office/drawing/2014/main" id="{5BD528F3-2706-4041-AE97-408334492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7</xdr:row>
      <xdr:rowOff>19050</xdr:rowOff>
    </xdr:from>
    <xdr:to>
      <xdr:col>16</xdr:col>
      <xdr:colOff>304800</xdr:colOff>
      <xdr:row>23</xdr:row>
      <xdr:rowOff>19050</xdr:rowOff>
    </xdr:to>
    <xdr:graphicFrame macro="">
      <xdr:nvGraphicFramePr>
        <xdr:cNvPr id="2" name="图表 1">
          <a:extLst>
            <a:ext uri="{FF2B5EF4-FFF2-40B4-BE49-F238E27FC236}">
              <a16:creationId xmlns="" xmlns:a16="http://schemas.microsoft.com/office/drawing/2014/main" id="{5BA59B96-970F-4574-8CC6-A58349BD5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28575</xdr:rowOff>
    </xdr:from>
    <xdr:to>
      <xdr:col>14</xdr:col>
      <xdr:colOff>104775</xdr:colOff>
      <xdr:row>23</xdr:row>
      <xdr:rowOff>28575</xdr:rowOff>
    </xdr:to>
    <xdr:graphicFrame macro="">
      <xdr:nvGraphicFramePr>
        <xdr:cNvPr id="2" name="图表 1">
          <a:extLst>
            <a:ext uri="{FF2B5EF4-FFF2-40B4-BE49-F238E27FC236}">
              <a16:creationId xmlns="" xmlns:a16="http://schemas.microsoft.com/office/drawing/2014/main" id="{ED4EE82D-21A5-4829-8867-46224B03A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740;&#31350;&#29983;&#26399;&#38388;&#20869;&#20998;&#27852;&#23398;&#20064;\2017&#24180;&#21019;&#26032;&#22522;&#37329;&#20020;&#24202;&#37096;&#20998;\&#23454;&#39564;\&#22806;&#21608;&#34880;&#21333;&#20010;&#26680;&#32454;&#32990;&#23454;&#39564;\ELISA%20&#23454;&#39564;\VEGF-B%20ELISA&#23454;&#39564;\&#32467;&#26524;\&#27494;&#27721;&#20248;&#23572;&#29983;UCSN%20ELISA&#30418;&#23376;&#32467;&#26524;\2018.3ELISA&#32467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0740;&#31350;&#29983;&#26399;&#38388;&#20869;&#20998;&#27852;&#23398;&#20064;\2017&#24180;&#21019;&#26032;&#22522;&#37329;&#20020;&#24202;&#37096;&#20998;\&#23454;&#39564;\&#22806;&#21608;&#34880;&#21333;&#20010;&#26680;&#32454;&#32990;&#23454;&#39564;\ELISA%20&#23454;&#39564;\VEGF-B%20ELISA&#23454;&#39564;\&#32467;&#26524;\&#27494;&#27721;&#20248;&#23572;&#29983;UCSN%20ELISA&#30418;&#23376;&#32467;&#26524;\2018.3.8VEGF-B%20ELISA&#32467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.3.1ELISA结果"/>
      <sheetName val="2018.3.1ELISA结果与临床数据"/>
      <sheetName val="2018.3.2ELISA结果"/>
      <sheetName val="2018.3.2ELISA结果与临床数据"/>
      <sheetName val="Sheet2"/>
    </sheetNames>
    <sheetDataSet>
      <sheetData sheetId="0">
        <row r="3">
          <cell r="B3">
            <v>2.7845</v>
          </cell>
          <cell r="C3">
            <v>2.7364999999999999</v>
          </cell>
          <cell r="D3">
            <v>1.7165000000000001</v>
          </cell>
          <cell r="E3">
            <v>1.7685</v>
          </cell>
          <cell r="F3">
            <v>1.0645</v>
          </cell>
          <cell r="G3">
            <v>0.96450000000000014</v>
          </cell>
          <cell r="H3">
            <v>0.52650000000000008</v>
          </cell>
          <cell r="I3">
            <v>0.53650000000000009</v>
          </cell>
          <cell r="J3">
            <v>0.27149999999999996</v>
          </cell>
          <cell r="K3">
            <v>0.25750000000000006</v>
          </cell>
          <cell r="L3">
            <v>0.14949999999999999</v>
          </cell>
          <cell r="M3">
            <v>0.14649999999999999</v>
          </cell>
          <cell r="N3">
            <v>8.3500000000000019E-2</v>
          </cell>
          <cell r="O3">
            <v>7.0500000000000007E-2</v>
          </cell>
        </row>
        <row r="4">
          <cell r="B4">
            <v>1000</v>
          </cell>
          <cell r="C4">
            <v>1000</v>
          </cell>
          <cell r="D4">
            <v>500</v>
          </cell>
          <cell r="E4">
            <v>500</v>
          </cell>
          <cell r="F4">
            <v>250</v>
          </cell>
          <cell r="G4">
            <v>250</v>
          </cell>
          <cell r="H4">
            <v>125</v>
          </cell>
          <cell r="I4">
            <v>125</v>
          </cell>
          <cell r="J4">
            <v>62.5</v>
          </cell>
          <cell r="K4">
            <v>62.5</v>
          </cell>
          <cell r="L4">
            <v>31.2</v>
          </cell>
          <cell r="M4">
            <v>31.2</v>
          </cell>
          <cell r="N4">
            <v>15.6</v>
          </cell>
          <cell r="O4">
            <v>15.6</v>
          </cell>
        </row>
      </sheetData>
      <sheetData sheetId="1" refreshError="1"/>
      <sheetData sheetId="2">
        <row r="3">
          <cell r="B3">
            <v>2.7479999999999998</v>
          </cell>
          <cell r="C3">
            <v>2.722</v>
          </cell>
          <cell r="D3">
            <v>1.556</v>
          </cell>
          <cell r="E3">
            <v>1.843</v>
          </cell>
          <cell r="F3">
            <v>0.94800000000000006</v>
          </cell>
          <cell r="G3">
            <v>0.94200000000000006</v>
          </cell>
          <cell r="H3">
            <v>0.48399999999999999</v>
          </cell>
          <cell r="I3">
            <v>0.54300000000000004</v>
          </cell>
          <cell r="J3">
            <v>0.23299999999999998</v>
          </cell>
          <cell r="K3">
            <v>0.255</v>
          </cell>
          <cell r="L3">
            <v>0.13200000000000001</v>
          </cell>
          <cell r="M3">
            <v>4.3999999999999984E-2</v>
          </cell>
          <cell r="N3">
            <v>9.7000000000000003E-2</v>
          </cell>
          <cell r="O3">
            <v>6.0999999999999999E-2</v>
          </cell>
        </row>
        <row r="4">
          <cell r="B4">
            <v>1000</v>
          </cell>
          <cell r="C4">
            <v>1000</v>
          </cell>
          <cell r="D4">
            <v>500</v>
          </cell>
          <cell r="E4">
            <v>500</v>
          </cell>
          <cell r="F4">
            <v>250</v>
          </cell>
          <cell r="G4">
            <v>250</v>
          </cell>
          <cell r="H4">
            <v>125</v>
          </cell>
          <cell r="I4">
            <v>125</v>
          </cell>
          <cell r="J4">
            <v>62.5</v>
          </cell>
          <cell r="K4">
            <v>62.5</v>
          </cell>
          <cell r="L4">
            <v>31.2</v>
          </cell>
          <cell r="M4">
            <v>31.2</v>
          </cell>
          <cell r="N4">
            <v>15.6</v>
          </cell>
          <cell r="O4">
            <v>15.6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SA结果"/>
      <sheetName val="ELISA结果与临床数据"/>
      <sheetName val="Sheet3"/>
    </sheetNames>
    <sheetDataSet>
      <sheetData sheetId="0">
        <row r="3">
          <cell r="B3">
            <v>2.4245000000000001</v>
          </cell>
          <cell r="C3">
            <v>1.3574999999999999</v>
          </cell>
          <cell r="D3">
            <v>0.92349999999999999</v>
          </cell>
          <cell r="E3">
            <v>0.91049999999999986</v>
          </cell>
          <cell r="F3">
            <v>0.41250000000000003</v>
          </cell>
          <cell r="G3">
            <v>0.40150000000000002</v>
          </cell>
          <cell r="H3">
            <v>0.22850000000000004</v>
          </cell>
          <cell r="I3">
            <v>0.20050000000000001</v>
          </cell>
          <cell r="J3">
            <v>0.1305</v>
          </cell>
          <cell r="K3">
            <v>0.12350000000000001</v>
          </cell>
          <cell r="L3">
            <v>6.2500000000000014E-2</v>
          </cell>
          <cell r="M3">
            <v>3.9499999999999993E-2</v>
          </cell>
        </row>
        <row r="4">
          <cell r="B4">
            <v>1000</v>
          </cell>
          <cell r="C4">
            <v>500</v>
          </cell>
          <cell r="D4">
            <v>250</v>
          </cell>
          <cell r="E4">
            <v>250</v>
          </cell>
          <cell r="F4">
            <v>125</v>
          </cell>
          <cell r="G4">
            <v>125</v>
          </cell>
          <cell r="H4">
            <v>62.5</v>
          </cell>
          <cell r="I4">
            <v>62.5</v>
          </cell>
          <cell r="J4">
            <v>31.2</v>
          </cell>
          <cell r="K4">
            <v>31.2</v>
          </cell>
          <cell r="L4">
            <v>15.6</v>
          </cell>
          <cell r="M4">
            <v>15.6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D18" sqref="D18"/>
    </sheetView>
  </sheetViews>
  <sheetFormatPr baseColWidth="10" defaultColWidth="8.6640625" defaultRowHeight="14.4"/>
  <cols>
    <col min="1" max="1" width="29" style="1" bestFit="1" customWidth="1"/>
    <col min="2" max="2" width="8.33203125" style="1" bestFit="1" customWidth="1"/>
    <col min="3" max="3" width="23.88671875" style="1" bestFit="1" customWidth="1"/>
    <col min="4" max="4" width="27.6640625" style="1" bestFit="1" customWidth="1"/>
    <col min="5" max="16384" width="8.6640625" style="1"/>
  </cols>
  <sheetData>
    <row r="1" spans="1:18">
      <c r="A1" s="4" t="s">
        <v>9</v>
      </c>
    </row>
    <row r="3" spans="1:18">
      <c r="A3" s="1" t="s">
        <v>1</v>
      </c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1" t="s">
        <v>0</v>
      </c>
    </row>
    <row r="4" spans="1:18">
      <c r="A4" s="1" t="s">
        <v>2</v>
      </c>
      <c r="B4" s="1">
        <v>2.9319999999999999</v>
      </c>
      <c r="C4" s="1">
        <v>2.8839999999999999</v>
      </c>
      <c r="D4" s="1">
        <v>1.8640000000000001</v>
      </c>
      <c r="E4" s="1">
        <v>1.9159999999999999</v>
      </c>
      <c r="F4" s="1">
        <v>1.212</v>
      </c>
      <c r="G4" s="1">
        <v>1.1120000000000001</v>
      </c>
      <c r="H4" s="1">
        <v>0.67400000000000004</v>
      </c>
      <c r="I4" s="1">
        <v>0.68400000000000005</v>
      </c>
      <c r="J4" s="1">
        <v>0.41899999999999998</v>
      </c>
      <c r="K4" s="1">
        <v>0.40500000000000003</v>
      </c>
      <c r="L4" s="1">
        <v>0.29699999999999999</v>
      </c>
      <c r="M4" s="1">
        <v>0.29399999999999998</v>
      </c>
      <c r="N4" s="1">
        <v>0.23100000000000001</v>
      </c>
      <c r="O4" s="1">
        <v>0.218</v>
      </c>
      <c r="P4" s="1">
        <v>0.13200000000000001</v>
      </c>
      <c r="Q4" s="1">
        <v>0.16300000000000001</v>
      </c>
      <c r="R4" s="1">
        <f>AVERAGE(P4:Q4)</f>
        <v>0.14750000000000002</v>
      </c>
    </row>
    <row r="5" spans="1:18">
      <c r="A5" s="1" t="s">
        <v>3</v>
      </c>
      <c r="B5" s="1">
        <f t="shared" ref="B5:O5" si="0">B4-0.1475</f>
        <v>2.7845</v>
      </c>
      <c r="C5" s="1">
        <f t="shared" si="0"/>
        <v>2.7364999999999999</v>
      </c>
      <c r="D5" s="1">
        <f t="shared" si="0"/>
        <v>1.7165000000000001</v>
      </c>
      <c r="E5" s="1">
        <f t="shared" si="0"/>
        <v>1.7685</v>
      </c>
      <c r="F5" s="1">
        <f t="shared" si="0"/>
        <v>1.0645</v>
      </c>
      <c r="G5" s="1">
        <f t="shared" si="0"/>
        <v>0.96450000000000014</v>
      </c>
      <c r="H5" s="1">
        <f t="shared" si="0"/>
        <v>0.52650000000000008</v>
      </c>
      <c r="I5" s="1">
        <f t="shared" si="0"/>
        <v>0.53650000000000009</v>
      </c>
      <c r="J5" s="1">
        <f t="shared" si="0"/>
        <v>0.27149999999999996</v>
      </c>
      <c r="K5" s="1">
        <f t="shared" si="0"/>
        <v>0.25750000000000006</v>
      </c>
      <c r="L5" s="1">
        <f t="shared" si="0"/>
        <v>0.14949999999999999</v>
      </c>
      <c r="M5" s="1">
        <f t="shared" si="0"/>
        <v>0.14649999999999999</v>
      </c>
      <c r="N5" s="1">
        <f t="shared" si="0"/>
        <v>8.3500000000000019E-2</v>
      </c>
      <c r="O5" s="1">
        <f t="shared" si="0"/>
        <v>7.0500000000000007E-2</v>
      </c>
    </row>
    <row r="6" spans="1:18">
      <c r="A6" s="1" t="s">
        <v>4</v>
      </c>
      <c r="B6" s="1">
        <v>1000</v>
      </c>
      <c r="C6" s="1">
        <v>1000</v>
      </c>
      <c r="D6" s="1">
        <v>500</v>
      </c>
      <c r="E6" s="1">
        <v>500</v>
      </c>
      <c r="F6" s="1">
        <v>250</v>
      </c>
      <c r="G6" s="1">
        <v>250</v>
      </c>
      <c r="H6" s="1">
        <v>125</v>
      </c>
      <c r="I6" s="1">
        <v>125</v>
      </c>
      <c r="J6" s="1">
        <v>62.5</v>
      </c>
      <c r="K6" s="1">
        <v>62.5</v>
      </c>
      <c r="L6" s="1">
        <v>31.2</v>
      </c>
      <c r="M6" s="1">
        <v>31.2</v>
      </c>
      <c r="N6" s="1">
        <v>15.6</v>
      </c>
      <c r="O6" s="1">
        <v>15.6</v>
      </c>
      <c r="P6" s="1">
        <v>0</v>
      </c>
      <c r="Q6" s="1">
        <v>0</v>
      </c>
    </row>
    <row r="8" spans="1:18">
      <c r="A8" s="1" t="s">
        <v>5</v>
      </c>
      <c r="B8" s="1" t="s">
        <v>2</v>
      </c>
      <c r="C8" s="1" t="s">
        <v>3</v>
      </c>
      <c r="D8" s="1" t="s">
        <v>6</v>
      </c>
    </row>
    <row r="9" spans="1:18">
      <c r="A9" s="1">
        <v>1</v>
      </c>
      <c r="B9" s="1">
        <v>0.39</v>
      </c>
      <c r="C9" s="1">
        <f>B9-0.1475</f>
        <v>0.24250000000000002</v>
      </c>
      <c r="D9" s="1">
        <f>70.14*C9*C9+164*C9+9.252</f>
        <v>53.146670375000006</v>
      </c>
    </row>
    <row r="10" spans="1:18">
      <c r="A10" s="1">
        <v>2</v>
      </c>
      <c r="B10" s="1">
        <v>0.35699999999999998</v>
      </c>
      <c r="C10" s="1">
        <f>B10-0.1475</f>
        <v>0.20949999999999999</v>
      </c>
      <c r="D10" s="1">
        <f t="shared" ref="D10:D73" si="1">70.14*C10*C10+164*C10+9.252</f>
        <v>46.688462135000002</v>
      </c>
    </row>
    <row r="11" spans="1:18">
      <c r="A11" s="1">
        <v>4</v>
      </c>
      <c r="B11" s="1">
        <v>0.29099999999999998</v>
      </c>
      <c r="C11" s="1">
        <f t="shared" ref="C11:C74" si="2">B11-0.1475</f>
        <v>0.14349999999999999</v>
      </c>
      <c r="D11" s="1">
        <f t="shared" si="1"/>
        <v>34.230340415000001</v>
      </c>
    </row>
    <row r="12" spans="1:18">
      <c r="A12" s="1">
        <v>5</v>
      </c>
      <c r="B12" s="1">
        <v>0.41099999999999998</v>
      </c>
      <c r="C12" s="1">
        <f t="shared" si="2"/>
        <v>0.26349999999999996</v>
      </c>
      <c r="D12" s="1">
        <f t="shared" si="1"/>
        <v>57.335978014999995</v>
      </c>
    </row>
    <row r="13" spans="1:18">
      <c r="A13" s="1">
        <v>6</v>
      </c>
      <c r="B13" s="1">
        <v>0.35899999999999999</v>
      </c>
      <c r="C13" s="1">
        <f t="shared" si="2"/>
        <v>0.21149999999999999</v>
      </c>
      <c r="D13" s="1">
        <f t="shared" si="1"/>
        <v>47.075520015000002</v>
      </c>
    </row>
    <row r="14" spans="1:18">
      <c r="A14" s="1">
        <v>7</v>
      </c>
      <c r="B14" s="1">
        <v>0.23300000000000001</v>
      </c>
      <c r="C14" s="1">
        <f t="shared" si="2"/>
        <v>8.550000000000002E-2</v>
      </c>
      <c r="D14" s="1">
        <f t="shared" si="1"/>
        <v>23.786740935000005</v>
      </c>
    </row>
    <row r="15" spans="1:18">
      <c r="A15" s="1">
        <v>8</v>
      </c>
      <c r="B15" s="1">
        <v>0.44700000000000001</v>
      </c>
      <c r="C15" s="1">
        <f t="shared" si="2"/>
        <v>0.29949999999999999</v>
      </c>
      <c r="D15" s="1">
        <f t="shared" si="1"/>
        <v>64.661575534999997</v>
      </c>
    </row>
    <row r="16" spans="1:18">
      <c r="A16" s="1">
        <v>9</v>
      </c>
      <c r="B16" s="1">
        <v>0.26</v>
      </c>
      <c r="C16" s="1">
        <f t="shared" si="2"/>
        <v>0.11250000000000002</v>
      </c>
      <c r="D16" s="1">
        <f t="shared" si="1"/>
        <v>28.589709375000005</v>
      </c>
    </row>
    <row r="17" spans="1:4">
      <c r="A17" s="1">
        <v>10</v>
      </c>
      <c r="B17" s="1">
        <v>0.30099999999999999</v>
      </c>
      <c r="C17" s="1">
        <f t="shared" si="2"/>
        <v>0.1535</v>
      </c>
      <c r="D17" s="1">
        <f t="shared" si="1"/>
        <v>36.078656215000002</v>
      </c>
    </row>
    <row r="18" spans="1:4">
      <c r="A18" s="1">
        <v>11</v>
      </c>
      <c r="B18" s="1">
        <v>0.24099999999999999</v>
      </c>
      <c r="C18" s="1">
        <f t="shared" si="2"/>
        <v>9.35E-2</v>
      </c>
      <c r="D18" s="1">
        <f t="shared" si="1"/>
        <v>25.199181414999998</v>
      </c>
    </row>
    <row r="19" spans="1:4">
      <c r="A19" s="1">
        <v>12</v>
      </c>
      <c r="B19" s="1">
        <v>0.47099999999999997</v>
      </c>
      <c r="C19" s="1">
        <f t="shared" si="2"/>
        <v>0.32350000000000001</v>
      </c>
      <c r="D19" s="1">
        <f t="shared" si="1"/>
        <v>69.646308814999998</v>
      </c>
    </row>
    <row r="20" spans="1:4">
      <c r="A20" s="1">
        <v>13</v>
      </c>
      <c r="B20" s="1">
        <v>0.25800000000000001</v>
      </c>
      <c r="C20" s="1">
        <f t="shared" si="2"/>
        <v>0.11050000000000001</v>
      </c>
      <c r="D20" s="1">
        <f t="shared" si="1"/>
        <v>28.230426935000004</v>
      </c>
    </row>
    <row r="21" spans="1:4">
      <c r="A21" s="1">
        <v>14</v>
      </c>
      <c r="B21" s="1">
        <v>0.39600000000000002</v>
      </c>
      <c r="C21" s="1">
        <f t="shared" si="2"/>
        <v>0.24850000000000003</v>
      </c>
      <c r="D21" s="1">
        <f t="shared" si="1"/>
        <v>54.337302815000008</v>
      </c>
    </row>
    <row r="22" spans="1:4">
      <c r="A22" s="1">
        <v>15</v>
      </c>
      <c r="B22" s="1">
        <v>0.28799999999999998</v>
      </c>
      <c r="C22" s="1">
        <f t="shared" si="2"/>
        <v>0.14049999999999999</v>
      </c>
      <c r="D22" s="1">
        <f t="shared" si="1"/>
        <v>33.678581135000002</v>
      </c>
    </row>
    <row r="23" spans="1:4">
      <c r="A23" s="1">
        <v>16</v>
      </c>
      <c r="B23" s="1">
        <v>0.28499999999999998</v>
      </c>
      <c r="C23" s="1">
        <f t="shared" si="2"/>
        <v>0.13749999999999998</v>
      </c>
      <c r="D23" s="1">
        <f t="shared" si="1"/>
        <v>33.128084375</v>
      </c>
    </row>
    <row r="24" spans="1:4">
      <c r="A24" s="1">
        <v>17</v>
      </c>
      <c r="B24" s="1">
        <v>0.215</v>
      </c>
      <c r="C24" s="1">
        <f t="shared" si="2"/>
        <v>6.7500000000000004E-2</v>
      </c>
      <c r="D24" s="1">
        <f t="shared" si="1"/>
        <v>20.641575375000002</v>
      </c>
    </row>
    <row r="25" spans="1:4">
      <c r="A25" s="1">
        <v>18</v>
      </c>
      <c r="B25" s="1">
        <v>0.215</v>
      </c>
      <c r="C25" s="1">
        <f t="shared" si="2"/>
        <v>6.7500000000000004E-2</v>
      </c>
      <c r="D25" s="1">
        <f t="shared" si="1"/>
        <v>20.641575375000002</v>
      </c>
    </row>
    <row r="26" spans="1:4">
      <c r="A26" s="1">
        <v>19</v>
      </c>
      <c r="B26" s="1">
        <v>0.23200000000000001</v>
      </c>
      <c r="C26" s="1">
        <f t="shared" si="2"/>
        <v>8.450000000000002E-2</v>
      </c>
      <c r="D26" s="1">
        <f t="shared" si="1"/>
        <v>23.610817135000005</v>
      </c>
    </row>
    <row r="27" spans="1:4">
      <c r="A27" s="1">
        <v>20</v>
      </c>
      <c r="B27" s="1">
        <v>0.32</v>
      </c>
      <c r="C27" s="1">
        <f t="shared" si="2"/>
        <v>0.17250000000000001</v>
      </c>
      <c r="D27" s="1">
        <f t="shared" si="1"/>
        <v>39.629103375000007</v>
      </c>
    </row>
    <row r="28" spans="1:4">
      <c r="A28" s="1">
        <v>21</v>
      </c>
      <c r="B28" s="1">
        <v>0.26400000000000001</v>
      </c>
      <c r="C28" s="1">
        <f t="shared" si="2"/>
        <v>0.11650000000000002</v>
      </c>
      <c r="D28" s="1">
        <f t="shared" si="1"/>
        <v>29.309957615000002</v>
      </c>
    </row>
    <row r="29" spans="1:4">
      <c r="A29" s="1">
        <v>22</v>
      </c>
      <c r="B29" s="1">
        <v>0.27700000000000002</v>
      </c>
      <c r="C29" s="1">
        <f t="shared" si="2"/>
        <v>0.12950000000000003</v>
      </c>
      <c r="D29" s="1">
        <f t="shared" si="1"/>
        <v>31.666265335000006</v>
      </c>
    </row>
    <row r="30" spans="1:4">
      <c r="A30" s="1">
        <v>23</v>
      </c>
      <c r="B30" s="1">
        <v>0.28199999999999997</v>
      </c>
      <c r="C30" s="1">
        <f t="shared" si="2"/>
        <v>0.13449999999999998</v>
      </c>
      <c r="D30" s="1">
        <f t="shared" si="1"/>
        <v>32.578850134999996</v>
      </c>
    </row>
    <row r="31" spans="1:4">
      <c r="A31" s="1">
        <v>24</v>
      </c>
      <c r="B31" s="1">
        <v>0.25800000000000001</v>
      </c>
      <c r="C31" s="1">
        <f t="shared" si="2"/>
        <v>0.11050000000000001</v>
      </c>
      <c r="D31" s="1">
        <f t="shared" si="1"/>
        <v>28.230426935000004</v>
      </c>
    </row>
    <row r="32" spans="1:4">
      <c r="A32" s="1">
        <v>25</v>
      </c>
      <c r="B32" s="1">
        <v>0.28799999999999998</v>
      </c>
      <c r="C32" s="1">
        <f t="shared" si="2"/>
        <v>0.14049999999999999</v>
      </c>
      <c r="D32" s="1">
        <f t="shared" si="1"/>
        <v>33.678581135000002</v>
      </c>
    </row>
    <row r="33" spans="1:4">
      <c r="A33" s="1">
        <v>26</v>
      </c>
      <c r="B33" s="1">
        <v>0.38200000000000001</v>
      </c>
      <c r="C33" s="1">
        <f t="shared" si="2"/>
        <v>0.23450000000000001</v>
      </c>
      <c r="D33" s="1">
        <f t="shared" si="1"/>
        <v>51.56701613500001</v>
      </c>
    </row>
    <row r="34" spans="1:4">
      <c r="A34" s="1">
        <v>27</v>
      </c>
      <c r="B34" s="1">
        <v>0.23699999999999999</v>
      </c>
      <c r="C34" s="1">
        <f t="shared" si="2"/>
        <v>8.9499999999999996E-2</v>
      </c>
      <c r="D34" s="1">
        <f t="shared" si="1"/>
        <v>24.491838934999997</v>
      </c>
    </row>
    <row r="35" spans="1:4">
      <c r="A35" s="1">
        <v>28</v>
      </c>
      <c r="B35" s="1">
        <v>0.249</v>
      </c>
      <c r="C35" s="1">
        <f t="shared" si="2"/>
        <v>0.10150000000000001</v>
      </c>
      <c r="D35" s="1">
        <f t="shared" si="1"/>
        <v>26.620599814999999</v>
      </c>
    </row>
    <row r="36" spans="1:4">
      <c r="A36" s="1">
        <v>29</v>
      </c>
      <c r="B36" s="1">
        <v>0.70399999999999996</v>
      </c>
      <c r="C36" s="1">
        <f t="shared" si="2"/>
        <v>0.55649999999999999</v>
      </c>
      <c r="D36" s="1">
        <f t="shared" si="1"/>
        <v>122.239814415</v>
      </c>
    </row>
    <row r="37" spans="1:4">
      <c r="A37" s="1">
        <v>30</v>
      </c>
      <c r="B37" s="1">
        <v>0.192</v>
      </c>
      <c r="C37" s="1">
        <f t="shared" si="2"/>
        <v>4.4500000000000012E-2</v>
      </c>
      <c r="D37" s="1">
        <f t="shared" si="1"/>
        <v>16.688894735000002</v>
      </c>
    </row>
    <row r="38" spans="1:4">
      <c r="A38" s="1">
        <v>31</v>
      </c>
      <c r="B38" s="1">
        <v>0.32600000000000001</v>
      </c>
      <c r="C38" s="1">
        <f t="shared" si="2"/>
        <v>0.17850000000000002</v>
      </c>
      <c r="D38" s="1">
        <f t="shared" si="1"/>
        <v>40.760818215000008</v>
      </c>
    </row>
    <row r="39" spans="1:4">
      <c r="A39" s="1">
        <v>32</v>
      </c>
      <c r="B39" s="1">
        <v>0.20100000000000001</v>
      </c>
      <c r="C39" s="1">
        <f t="shared" si="2"/>
        <v>5.350000000000002E-2</v>
      </c>
      <c r="D39" s="1">
        <f t="shared" si="1"/>
        <v>18.226758215000004</v>
      </c>
    </row>
    <row r="40" spans="1:4">
      <c r="A40" s="1">
        <v>33</v>
      </c>
      <c r="B40" s="1">
        <v>0.47499999999999998</v>
      </c>
      <c r="C40" s="1">
        <f t="shared" si="2"/>
        <v>0.32750000000000001</v>
      </c>
      <c r="D40" s="1">
        <f t="shared" si="1"/>
        <v>70.484953375000003</v>
      </c>
    </row>
    <row r="41" spans="1:4">
      <c r="A41" s="1">
        <v>34</v>
      </c>
      <c r="B41" s="1">
        <v>0.65500000000000003</v>
      </c>
      <c r="C41" s="1">
        <f t="shared" si="2"/>
        <v>0.50750000000000006</v>
      </c>
      <c r="D41" s="1">
        <f t="shared" si="1"/>
        <v>110.54699537500001</v>
      </c>
    </row>
    <row r="42" spans="1:4">
      <c r="A42" s="1">
        <v>35</v>
      </c>
      <c r="B42" s="1">
        <v>0.42</v>
      </c>
      <c r="C42" s="1">
        <f t="shared" si="2"/>
        <v>0.27249999999999996</v>
      </c>
      <c r="D42" s="1">
        <f t="shared" si="1"/>
        <v>59.150333374999995</v>
      </c>
    </row>
    <row r="43" spans="1:4">
      <c r="A43" s="1">
        <v>36</v>
      </c>
      <c r="B43" s="1">
        <v>0.246</v>
      </c>
      <c r="C43" s="1">
        <f t="shared" si="2"/>
        <v>9.8500000000000004E-2</v>
      </c>
      <c r="D43" s="1">
        <f t="shared" si="1"/>
        <v>26.086515814999998</v>
      </c>
    </row>
    <row r="44" spans="1:4">
      <c r="A44" s="1">
        <v>37</v>
      </c>
      <c r="B44" s="1">
        <v>0.26400000000000001</v>
      </c>
      <c r="C44" s="1">
        <f t="shared" si="2"/>
        <v>0.11650000000000002</v>
      </c>
      <c r="D44" s="1">
        <f t="shared" si="1"/>
        <v>29.309957615000002</v>
      </c>
    </row>
    <row r="45" spans="1:4">
      <c r="A45" s="1">
        <v>38</v>
      </c>
      <c r="B45" s="1">
        <v>0.30399999999999999</v>
      </c>
      <c r="C45" s="1">
        <f t="shared" si="2"/>
        <v>0.1565</v>
      </c>
      <c r="D45" s="1">
        <f t="shared" si="1"/>
        <v>36.635886415000002</v>
      </c>
    </row>
    <row r="46" spans="1:4">
      <c r="A46" s="1">
        <v>39</v>
      </c>
      <c r="B46" s="1">
        <v>0.26</v>
      </c>
      <c r="C46" s="1">
        <f t="shared" si="2"/>
        <v>0.11250000000000002</v>
      </c>
      <c r="D46" s="1">
        <f t="shared" si="1"/>
        <v>28.589709375000005</v>
      </c>
    </row>
    <row r="47" spans="1:4">
      <c r="A47" s="1">
        <v>40</v>
      </c>
      <c r="B47" s="1">
        <v>0.26200000000000001</v>
      </c>
      <c r="C47" s="1">
        <f t="shared" si="2"/>
        <v>0.11450000000000002</v>
      </c>
      <c r="D47" s="1">
        <f t="shared" si="1"/>
        <v>28.949552935</v>
      </c>
    </row>
    <row r="48" spans="1:4">
      <c r="A48" s="1">
        <v>41</v>
      </c>
      <c r="B48" s="1">
        <v>0.25</v>
      </c>
      <c r="C48" s="1">
        <f t="shared" si="2"/>
        <v>0.10250000000000001</v>
      </c>
      <c r="D48" s="1">
        <f t="shared" si="1"/>
        <v>26.798908375000003</v>
      </c>
    </row>
    <row r="49" spans="1:4">
      <c r="A49" s="1">
        <v>43</v>
      </c>
      <c r="B49" s="1">
        <v>0.21</v>
      </c>
      <c r="C49" s="1">
        <f t="shared" si="2"/>
        <v>6.25E-2</v>
      </c>
      <c r="D49" s="1">
        <f t="shared" si="1"/>
        <v>19.775984375</v>
      </c>
    </row>
    <row r="50" spans="1:4">
      <c r="A50" s="1">
        <v>44</v>
      </c>
      <c r="B50" s="1">
        <v>0.254</v>
      </c>
      <c r="C50" s="1">
        <f t="shared" si="2"/>
        <v>0.10650000000000001</v>
      </c>
      <c r="D50" s="1">
        <f t="shared" si="1"/>
        <v>27.513545415000003</v>
      </c>
    </row>
    <row r="51" spans="1:4">
      <c r="A51" s="1">
        <v>45</v>
      </c>
      <c r="B51" s="1">
        <v>0.218</v>
      </c>
      <c r="C51" s="1">
        <f t="shared" si="2"/>
        <v>7.0500000000000007E-2</v>
      </c>
      <c r="D51" s="1">
        <f t="shared" si="1"/>
        <v>21.162613335000003</v>
      </c>
    </row>
    <row r="52" spans="1:4">
      <c r="A52" s="1">
        <v>47</v>
      </c>
      <c r="B52" s="1">
        <v>0.28399999999999997</v>
      </c>
      <c r="C52" s="1">
        <f t="shared" si="2"/>
        <v>0.13649999999999998</v>
      </c>
      <c r="D52" s="1">
        <f t="shared" si="1"/>
        <v>32.944866014999995</v>
      </c>
    </row>
    <row r="53" spans="1:4">
      <c r="A53" s="1">
        <v>49</v>
      </c>
      <c r="B53" s="1">
        <v>0.255</v>
      </c>
      <c r="C53" s="1">
        <f t="shared" si="2"/>
        <v>0.10750000000000001</v>
      </c>
      <c r="D53" s="1">
        <f t="shared" si="1"/>
        <v>27.692555375000005</v>
      </c>
    </row>
    <row r="54" spans="1:4">
      <c r="A54" s="1">
        <v>50</v>
      </c>
      <c r="B54" s="1">
        <v>0.28499999999999998</v>
      </c>
      <c r="C54" s="1">
        <f t="shared" si="2"/>
        <v>0.13749999999999998</v>
      </c>
      <c r="D54" s="1">
        <f t="shared" si="1"/>
        <v>33.128084375</v>
      </c>
    </row>
    <row r="55" spans="1:4">
      <c r="A55" s="1">
        <v>51</v>
      </c>
      <c r="B55" s="1">
        <v>0.21199999999999999</v>
      </c>
      <c r="C55" s="1">
        <f t="shared" si="2"/>
        <v>6.4500000000000002E-2</v>
      </c>
      <c r="D55" s="1">
        <f t="shared" si="1"/>
        <v>20.121799934999999</v>
      </c>
    </row>
    <row r="56" spans="1:4">
      <c r="A56" s="1">
        <v>52</v>
      </c>
      <c r="B56" s="1">
        <v>0.224</v>
      </c>
      <c r="C56" s="1">
        <f t="shared" si="2"/>
        <v>7.6500000000000012E-2</v>
      </c>
      <c r="D56" s="1">
        <f t="shared" si="1"/>
        <v>22.208476815000004</v>
      </c>
    </row>
    <row r="57" spans="1:4">
      <c r="A57" s="1">
        <v>53</v>
      </c>
      <c r="B57" s="1">
        <v>0.26200000000000001</v>
      </c>
      <c r="C57" s="1">
        <f t="shared" si="2"/>
        <v>0.11450000000000002</v>
      </c>
      <c r="D57" s="1">
        <f t="shared" si="1"/>
        <v>28.949552935</v>
      </c>
    </row>
    <row r="58" spans="1:4">
      <c r="A58" s="1">
        <v>54</v>
      </c>
      <c r="B58" s="1">
        <v>0.182</v>
      </c>
      <c r="C58" s="1">
        <f t="shared" si="2"/>
        <v>3.4500000000000003E-2</v>
      </c>
      <c r="D58" s="1">
        <f t="shared" si="1"/>
        <v>14.993484135000001</v>
      </c>
    </row>
    <row r="59" spans="1:4">
      <c r="A59" s="1">
        <v>55</v>
      </c>
      <c r="B59" s="1">
        <v>0.28199999999999997</v>
      </c>
      <c r="C59" s="1">
        <f t="shared" si="2"/>
        <v>0.13449999999999998</v>
      </c>
      <c r="D59" s="1">
        <f t="shared" si="1"/>
        <v>32.578850134999996</v>
      </c>
    </row>
    <row r="60" spans="1:4">
      <c r="A60" s="1">
        <v>56</v>
      </c>
      <c r="B60" s="1">
        <v>0.255</v>
      </c>
      <c r="C60" s="1">
        <f t="shared" si="2"/>
        <v>0.10750000000000001</v>
      </c>
      <c r="D60" s="1">
        <f t="shared" si="1"/>
        <v>27.692555375000005</v>
      </c>
    </row>
    <row r="61" spans="1:4">
      <c r="A61" s="1">
        <v>57</v>
      </c>
      <c r="B61" s="1">
        <v>0.29599999999999999</v>
      </c>
      <c r="C61" s="1">
        <f t="shared" si="2"/>
        <v>0.14849999999999999</v>
      </c>
      <c r="D61" s="1">
        <f t="shared" si="1"/>
        <v>35.152744814999998</v>
      </c>
    </row>
    <row r="62" spans="1:4">
      <c r="A62" s="1">
        <v>58</v>
      </c>
      <c r="B62" s="1">
        <v>0.32200000000000001</v>
      </c>
      <c r="C62" s="1">
        <f t="shared" si="2"/>
        <v>0.17450000000000002</v>
      </c>
      <c r="D62" s="1">
        <f t="shared" si="1"/>
        <v>40.005780535000007</v>
      </c>
    </row>
    <row r="63" spans="1:4">
      <c r="A63" s="1">
        <v>59</v>
      </c>
      <c r="B63" s="1">
        <v>0.26100000000000001</v>
      </c>
      <c r="C63" s="1">
        <f t="shared" si="2"/>
        <v>0.11350000000000002</v>
      </c>
      <c r="D63" s="1">
        <f t="shared" si="1"/>
        <v>28.769561015000008</v>
      </c>
    </row>
    <row r="64" spans="1:4">
      <c r="A64" s="1">
        <v>60</v>
      </c>
      <c r="B64" s="1">
        <v>0.28299999999999997</v>
      </c>
      <c r="C64" s="1">
        <f t="shared" si="2"/>
        <v>0.13549999999999998</v>
      </c>
      <c r="D64" s="1">
        <f t="shared" si="1"/>
        <v>32.761787935000001</v>
      </c>
    </row>
    <row r="65" spans="1:4">
      <c r="A65" s="1">
        <v>61</v>
      </c>
      <c r="B65" s="1">
        <v>0.27</v>
      </c>
      <c r="C65" s="1">
        <f t="shared" si="2"/>
        <v>0.12250000000000003</v>
      </c>
      <c r="D65" s="1">
        <f t="shared" si="1"/>
        <v>30.394538375000003</v>
      </c>
    </row>
    <row r="66" spans="1:4">
      <c r="A66" s="1">
        <v>62</v>
      </c>
      <c r="B66" s="1">
        <v>0.20799999999999999</v>
      </c>
      <c r="C66" s="1">
        <f t="shared" si="2"/>
        <v>6.0499999999999998E-2</v>
      </c>
      <c r="D66" s="1">
        <f t="shared" si="1"/>
        <v>19.430729935000002</v>
      </c>
    </row>
    <row r="67" spans="1:4">
      <c r="A67" s="1">
        <v>63</v>
      </c>
      <c r="B67" s="1">
        <v>0.307</v>
      </c>
      <c r="C67" s="1">
        <f t="shared" si="2"/>
        <v>0.1595</v>
      </c>
      <c r="D67" s="1">
        <f t="shared" si="1"/>
        <v>37.194379135000005</v>
      </c>
    </row>
    <row r="68" spans="1:4">
      <c r="A68" s="1">
        <v>64</v>
      </c>
      <c r="B68" s="1">
        <v>0.255</v>
      </c>
      <c r="C68" s="1">
        <f t="shared" si="2"/>
        <v>0.10750000000000001</v>
      </c>
      <c r="D68" s="1">
        <f t="shared" si="1"/>
        <v>27.692555375000005</v>
      </c>
    </row>
    <row r="69" spans="1:4">
      <c r="A69" s="1">
        <v>65</v>
      </c>
      <c r="B69" s="1">
        <v>0.18099999999999999</v>
      </c>
      <c r="C69" s="1">
        <f t="shared" si="2"/>
        <v>3.3500000000000002E-2</v>
      </c>
      <c r="D69" s="1">
        <f t="shared" si="1"/>
        <v>14.824714615000001</v>
      </c>
    </row>
    <row r="70" spans="1:4">
      <c r="A70" s="1">
        <v>66</v>
      </c>
      <c r="B70" s="1">
        <v>0.24199999999999999</v>
      </c>
      <c r="C70" s="1">
        <f t="shared" si="2"/>
        <v>9.4500000000000001E-2</v>
      </c>
      <c r="D70" s="1">
        <f t="shared" si="1"/>
        <v>25.376367735000002</v>
      </c>
    </row>
    <row r="71" spans="1:4">
      <c r="A71" s="1">
        <v>67</v>
      </c>
      <c r="B71" s="1">
        <v>0.186</v>
      </c>
      <c r="C71" s="1">
        <f t="shared" si="2"/>
        <v>3.8500000000000006E-2</v>
      </c>
      <c r="D71" s="1">
        <f t="shared" si="1"/>
        <v>15.669965015000002</v>
      </c>
    </row>
    <row r="72" spans="1:4">
      <c r="A72" s="1">
        <v>69</v>
      </c>
      <c r="B72" s="1">
        <v>0.20899999999999999</v>
      </c>
      <c r="C72" s="1">
        <f t="shared" si="2"/>
        <v>6.1499999999999999E-2</v>
      </c>
      <c r="D72" s="1">
        <f t="shared" si="1"/>
        <v>19.603287014999999</v>
      </c>
    </row>
    <row r="73" spans="1:4">
      <c r="A73" s="1">
        <v>70</v>
      </c>
      <c r="B73" s="1">
        <v>0.32400000000000001</v>
      </c>
      <c r="C73" s="1">
        <f t="shared" si="2"/>
        <v>0.17650000000000002</v>
      </c>
      <c r="D73" s="1">
        <f t="shared" si="1"/>
        <v>40.383018815</v>
      </c>
    </row>
    <row r="74" spans="1:4">
      <c r="A74" s="1">
        <v>71</v>
      </c>
      <c r="B74" s="1">
        <v>0.252</v>
      </c>
      <c r="C74" s="1">
        <f t="shared" si="2"/>
        <v>0.10450000000000001</v>
      </c>
      <c r="D74" s="1">
        <f t="shared" ref="D74:D88" si="3">70.14*C74*C74+164*C74+9.252</f>
        <v>27.155946335000003</v>
      </c>
    </row>
    <row r="75" spans="1:4">
      <c r="A75" s="1">
        <v>72</v>
      </c>
      <c r="B75" s="1">
        <v>0.24299999999999999</v>
      </c>
      <c r="C75" s="1">
        <f t="shared" ref="C75:C88" si="4">B75-0.1475</f>
        <v>9.5500000000000002E-2</v>
      </c>
      <c r="D75" s="1">
        <f t="shared" si="3"/>
        <v>25.553694335000003</v>
      </c>
    </row>
    <row r="76" spans="1:4">
      <c r="A76" s="1">
        <v>73</v>
      </c>
      <c r="B76" s="1">
        <v>0.34399999999999997</v>
      </c>
      <c r="C76" s="1">
        <f t="shared" si="4"/>
        <v>0.19649999999999998</v>
      </c>
      <c r="D76" s="1">
        <f t="shared" si="3"/>
        <v>44.186263215000004</v>
      </c>
    </row>
    <row r="77" spans="1:4">
      <c r="A77" s="1">
        <v>74</v>
      </c>
      <c r="B77" s="1">
        <v>0.31</v>
      </c>
      <c r="C77" s="1">
        <f t="shared" si="4"/>
        <v>0.16250000000000001</v>
      </c>
      <c r="D77" s="1">
        <f t="shared" si="3"/>
        <v>37.754134375</v>
      </c>
    </row>
    <row r="78" spans="1:4">
      <c r="A78" s="1">
        <v>75</v>
      </c>
      <c r="B78" s="1">
        <v>0.248</v>
      </c>
      <c r="C78" s="1">
        <f t="shared" si="4"/>
        <v>0.10050000000000001</v>
      </c>
      <c r="D78" s="1">
        <f t="shared" si="3"/>
        <v>26.442431534999997</v>
      </c>
    </row>
    <row r="79" spans="1:4">
      <c r="A79" s="1">
        <v>77</v>
      </c>
      <c r="B79" s="1">
        <v>0.30299999999999999</v>
      </c>
      <c r="C79" s="1">
        <f t="shared" si="4"/>
        <v>0.1555</v>
      </c>
      <c r="D79" s="1">
        <f t="shared" si="3"/>
        <v>36.450002734999998</v>
      </c>
    </row>
    <row r="80" spans="1:4">
      <c r="A80" s="1">
        <v>78</v>
      </c>
      <c r="B80" s="1">
        <v>0.23100000000000001</v>
      </c>
      <c r="C80" s="1">
        <f t="shared" si="4"/>
        <v>8.3500000000000019E-2</v>
      </c>
      <c r="D80" s="1">
        <f t="shared" si="3"/>
        <v>23.435033615000002</v>
      </c>
    </row>
    <row r="81" spans="1:4">
      <c r="A81" s="1">
        <v>79</v>
      </c>
      <c r="B81" s="1">
        <v>0.18099999999999999</v>
      </c>
      <c r="C81" s="1">
        <f t="shared" si="4"/>
        <v>3.3500000000000002E-2</v>
      </c>
      <c r="D81" s="1">
        <f t="shared" si="3"/>
        <v>14.824714615000001</v>
      </c>
    </row>
    <row r="82" spans="1:4">
      <c r="A82" s="1">
        <v>80</v>
      </c>
      <c r="B82" s="1">
        <v>0.54800000000000004</v>
      </c>
      <c r="C82" s="1">
        <f t="shared" si="4"/>
        <v>0.40050000000000008</v>
      </c>
      <c r="D82" s="1">
        <f t="shared" si="3"/>
        <v>86.184473535000009</v>
      </c>
    </row>
    <row r="83" spans="1:4">
      <c r="A83" s="1">
        <v>82</v>
      </c>
      <c r="B83" s="1">
        <v>0.26</v>
      </c>
      <c r="C83" s="1">
        <f t="shared" si="4"/>
        <v>0.11250000000000002</v>
      </c>
      <c r="D83" s="1">
        <f t="shared" si="3"/>
        <v>28.589709375000005</v>
      </c>
    </row>
    <row r="84" spans="1:4">
      <c r="A84" s="1">
        <v>83</v>
      </c>
      <c r="B84" s="1">
        <v>0.27800000000000002</v>
      </c>
      <c r="C84" s="1">
        <f t="shared" si="4"/>
        <v>0.13050000000000003</v>
      </c>
      <c r="D84" s="1">
        <f t="shared" si="3"/>
        <v>31.848501735000006</v>
      </c>
    </row>
    <row r="85" spans="1:4">
      <c r="A85" s="1">
        <v>84</v>
      </c>
      <c r="B85" s="1">
        <v>0.32400000000000001</v>
      </c>
      <c r="C85" s="1">
        <f t="shared" si="4"/>
        <v>0.17650000000000002</v>
      </c>
      <c r="D85" s="1">
        <f t="shared" si="3"/>
        <v>40.383018815</v>
      </c>
    </row>
    <row r="86" spans="1:4">
      <c r="A86" s="1">
        <v>85</v>
      </c>
      <c r="B86" s="1">
        <v>0.29199999999999998</v>
      </c>
      <c r="C86" s="1">
        <f t="shared" si="4"/>
        <v>0.14449999999999999</v>
      </c>
      <c r="D86" s="1">
        <f t="shared" si="3"/>
        <v>34.414540734999996</v>
      </c>
    </row>
    <row r="87" spans="1:4">
      <c r="A87" s="1">
        <v>86</v>
      </c>
      <c r="B87" s="1">
        <v>0.21199999999999999</v>
      </c>
      <c r="C87" s="1">
        <f t="shared" si="4"/>
        <v>6.4500000000000002E-2</v>
      </c>
      <c r="D87" s="1">
        <f t="shared" si="3"/>
        <v>20.121799934999999</v>
      </c>
    </row>
    <row r="88" spans="1:4">
      <c r="A88" s="1">
        <v>87</v>
      </c>
      <c r="B88" s="1">
        <v>0.25700000000000001</v>
      </c>
      <c r="C88" s="1">
        <f t="shared" si="4"/>
        <v>0.10950000000000001</v>
      </c>
      <c r="D88" s="1">
        <f t="shared" si="3"/>
        <v>28.050996135000005</v>
      </c>
    </row>
  </sheetData>
  <mergeCells count="8">
    <mergeCell ref="N3:O3"/>
    <mergeCell ref="P3:Q3"/>
    <mergeCell ref="B3:C3"/>
    <mergeCell ref="D3:E3"/>
    <mergeCell ref="F3:G3"/>
    <mergeCell ref="H3:I3"/>
    <mergeCell ref="J3:K3"/>
    <mergeCell ref="L3:M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workbookViewId="0"/>
  </sheetViews>
  <sheetFormatPr baseColWidth="10" defaultColWidth="8.6640625" defaultRowHeight="14.4"/>
  <cols>
    <col min="1" max="1" width="29" style="1" bestFit="1" customWidth="1"/>
    <col min="2" max="2" width="8.33203125" style="1" bestFit="1" customWidth="1"/>
    <col min="3" max="3" width="23.88671875" style="1" bestFit="1" customWidth="1"/>
    <col min="4" max="4" width="27.6640625" style="1" bestFit="1" customWidth="1"/>
    <col min="5" max="16384" width="8.6640625" style="1"/>
  </cols>
  <sheetData>
    <row r="1" spans="1:18">
      <c r="A1" s="3" t="s">
        <v>7</v>
      </c>
    </row>
    <row r="3" spans="1:18">
      <c r="A3" s="1" t="s">
        <v>1</v>
      </c>
      <c r="B3" s="5">
        <v>1</v>
      </c>
      <c r="C3" s="5"/>
      <c r="D3" s="5">
        <v>2</v>
      </c>
      <c r="E3" s="5"/>
      <c r="F3" s="5">
        <v>3</v>
      </c>
      <c r="G3" s="5"/>
      <c r="H3" s="5">
        <v>4</v>
      </c>
      <c r="I3" s="5"/>
      <c r="J3" s="5">
        <v>5</v>
      </c>
      <c r="K3" s="5"/>
      <c r="L3" s="5">
        <v>6</v>
      </c>
      <c r="M3" s="5"/>
      <c r="N3" s="5">
        <v>7</v>
      </c>
      <c r="O3" s="5"/>
      <c r="P3" s="5">
        <v>8</v>
      </c>
      <c r="Q3" s="5"/>
      <c r="R3" s="1" t="s">
        <v>0</v>
      </c>
    </row>
    <row r="4" spans="1:18">
      <c r="A4" s="1" t="s">
        <v>2</v>
      </c>
      <c r="B4" s="1">
        <v>2.88</v>
      </c>
      <c r="C4" s="1">
        <v>2.8540000000000001</v>
      </c>
      <c r="D4" s="1">
        <v>1.6879999999999999</v>
      </c>
      <c r="E4" s="1">
        <v>1.9750000000000001</v>
      </c>
      <c r="F4" s="1">
        <v>1.08</v>
      </c>
      <c r="G4" s="1">
        <v>1.0740000000000001</v>
      </c>
      <c r="H4" s="1">
        <v>0.61599999999999999</v>
      </c>
      <c r="I4" s="1">
        <v>0.67500000000000004</v>
      </c>
      <c r="J4" s="1">
        <v>0.36499999999999999</v>
      </c>
      <c r="K4" s="1">
        <v>0.38700000000000001</v>
      </c>
      <c r="L4" s="1">
        <v>0.26400000000000001</v>
      </c>
      <c r="M4" s="1">
        <v>0.17599999999999999</v>
      </c>
      <c r="N4" s="1">
        <v>0.22900000000000001</v>
      </c>
      <c r="O4" s="1">
        <v>0.193</v>
      </c>
      <c r="P4" s="1">
        <v>0.125</v>
      </c>
      <c r="Q4" s="1">
        <v>0.13900000000000001</v>
      </c>
      <c r="R4" s="1">
        <f>AVERAGE(P4:Q4)</f>
        <v>0.13200000000000001</v>
      </c>
    </row>
    <row r="5" spans="1:18">
      <c r="A5" s="1" t="s">
        <v>3</v>
      </c>
      <c r="B5" s="1">
        <f>B4-0.132</f>
        <v>2.7479999999999998</v>
      </c>
      <c r="C5" s="1">
        <f>C4-0.132</f>
        <v>2.722</v>
      </c>
      <c r="D5" s="1">
        <f t="shared" ref="D5:O5" si="0">D4-0.132</f>
        <v>1.556</v>
      </c>
      <c r="E5" s="1">
        <f t="shared" si="0"/>
        <v>1.843</v>
      </c>
      <c r="F5" s="1">
        <f t="shared" si="0"/>
        <v>0.94800000000000006</v>
      </c>
      <c r="G5" s="1">
        <f t="shared" si="0"/>
        <v>0.94200000000000006</v>
      </c>
      <c r="H5" s="1">
        <f t="shared" si="0"/>
        <v>0.48399999999999999</v>
      </c>
      <c r="I5" s="1">
        <f t="shared" si="0"/>
        <v>0.54300000000000004</v>
      </c>
      <c r="J5" s="1">
        <f t="shared" si="0"/>
        <v>0.23299999999999998</v>
      </c>
      <c r="K5" s="1">
        <f t="shared" si="0"/>
        <v>0.255</v>
      </c>
      <c r="L5" s="1">
        <f t="shared" si="0"/>
        <v>0.13200000000000001</v>
      </c>
      <c r="M5" s="1">
        <f t="shared" si="0"/>
        <v>4.3999999999999984E-2</v>
      </c>
      <c r="N5" s="1">
        <f t="shared" si="0"/>
        <v>9.7000000000000003E-2</v>
      </c>
      <c r="O5" s="1">
        <f t="shared" si="0"/>
        <v>6.0999999999999999E-2</v>
      </c>
    </row>
    <row r="6" spans="1:18">
      <c r="A6" s="1" t="s">
        <v>4</v>
      </c>
      <c r="B6" s="1">
        <v>1000</v>
      </c>
      <c r="C6" s="1">
        <v>1000</v>
      </c>
      <c r="D6" s="1">
        <v>500</v>
      </c>
      <c r="E6" s="1">
        <v>500</v>
      </c>
      <c r="F6" s="1">
        <v>250</v>
      </c>
      <c r="G6" s="1">
        <v>250</v>
      </c>
      <c r="H6" s="1">
        <v>125</v>
      </c>
      <c r="I6" s="1">
        <v>125</v>
      </c>
      <c r="J6" s="1">
        <v>62.5</v>
      </c>
      <c r="K6" s="1">
        <v>62.5</v>
      </c>
      <c r="L6" s="1">
        <v>31.2</v>
      </c>
      <c r="M6" s="1">
        <v>31.2</v>
      </c>
      <c r="N6" s="1">
        <v>15.6</v>
      </c>
      <c r="O6" s="1">
        <v>15.6</v>
      </c>
      <c r="P6" s="1">
        <v>0</v>
      </c>
      <c r="Q6" s="1">
        <v>0</v>
      </c>
    </row>
    <row r="9" spans="1:18">
      <c r="A9" s="1" t="s">
        <v>5</v>
      </c>
      <c r="B9" s="1" t="s">
        <v>2</v>
      </c>
      <c r="C9" s="1" t="s">
        <v>3</v>
      </c>
      <c r="D9" s="1" t="s">
        <v>6</v>
      </c>
    </row>
    <row r="10" spans="1:18">
      <c r="A10" s="1">
        <v>88</v>
      </c>
      <c r="B10" s="1">
        <v>0.252</v>
      </c>
      <c r="C10" s="1">
        <f>B10-0.132</f>
        <v>0.12</v>
      </c>
      <c r="D10" s="1">
        <f>63.7*C10*C10+184.6*C10+11.39</f>
        <v>34.45928</v>
      </c>
    </row>
    <row r="11" spans="1:18">
      <c r="A11" s="1">
        <v>89</v>
      </c>
      <c r="B11" s="1">
        <v>0.25</v>
      </c>
      <c r="C11" s="1">
        <f t="shared" ref="C11:C74" si="1">B11-0.132</f>
        <v>0.11799999999999999</v>
      </c>
      <c r="D11" s="1">
        <f t="shared" ref="D11:D74" si="2">63.7*C11*C11+184.6*C11+11.39</f>
        <v>34.059758799999997</v>
      </c>
    </row>
    <row r="12" spans="1:18">
      <c r="A12" s="1">
        <v>90</v>
      </c>
      <c r="B12" s="1">
        <v>0.28100000000000003</v>
      </c>
      <c r="C12" s="1">
        <f t="shared" si="1"/>
        <v>0.14900000000000002</v>
      </c>
      <c r="D12" s="1">
        <f t="shared" si="2"/>
        <v>40.309603700000004</v>
      </c>
    </row>
    <row r="13" spans="1:18">
      <c r="A13" s="1">
        <v>91</v>
      </c>
      <c r="B13" s="1">
        <v>0.24399999999999999</v>
      </c>
      <c r="C13" s="1">
        <f t="shared" si="1"/>
        <v>0.11199999999999999</v>
      </c>
      <c r="D13" s="1">
        <f t="shared" si="2"/>
        <v>32.864252799999996</v>
      </c>
    </row>
    <row r="14" spans="1:18">
      <c r="A14" s="1">
        <v>92</v>
      </c>
      <c r="B14" s="1">
        <v>0.311</v>
      </c>
      <c r="C14" s="1">
        <f t="shared" si="1"/>
        <v>0.17899999999999999</v>
      </c>
      <c r="D14" s="1">
        <f t="shared" si="2"/>
        <v>46.474411699999997</v>
      </c>
    </row>
    <row r="15" spans="1:18">
      <c r="A15" s="1">
        <v>93</v>
      </c>
      <c r="B15" s="1">
        <v>0.35499999999999998</v>
      </c>
      <c r="C15" s="1">
        <f t="shared" si="1"/>
        <v>0.22299999999999998</v>
      </c>
      <c r="D15" s="1">
        <f t="shared" si="2"/>
        <v>55.723537299999997</v>
      </c>
    </row>
    <row r="16" spans="1:18">
      <c r="A16" s="1">
        <v>94</v>
      </c>
      <c r="B16" s="1">
        <v>0.28999999999999998</v>
      </c>
      <c r="C16" s="1">
        <f t="shared" si="1"/>
        <v>0.15799999999999997</v>
      </c>
      <c r="D16" s="1">
        <f t="shared" si="2"/>
        <v>42.1470068</v>
      </c>
    </row>
    <row r="17" spans="1:4">
      <c r="A17" s="1">
        <v>95</v>
      </c>
      <c r="B17" s="1">
        <v>0.29899999999999999</v>
      </c>
      <c r="C17" s="1">
        <f t="shared" si="1"/>
        <v>0.16699999999999998</v>
      </c>
      <c r="D17" s="1">
        <f t="shared" si="2"/>
        <v>43.994729299999996</v>
      </c>
    </row>
    <row r="18" spans="1:4">
      <c r="A18" s="1">
        <v>96</v>
      </c>
      <c r="B18" s="1">
        <v>0.19600000000000001</v>
      </c>
      <c r="C18" s="1">
        <f t="shared" si="1"/>
        <v>6.4000000000000001E-2</v>
      </c>
      <c r="D18" s="1">
        <f t="shared" si="2"/>
        <v>23.465315199999999</v>
      </c>
    </row>
    <row r="19" spans="1:4">
      <c r="A19" s="1">
        <v>97</v>
      </c>
      <c r="B19" s="1">
        <v>0.30599999999999999</v>
      </c>
      <c r="C19" s="1">
        <f t="shared" si="1"/>
        <v>0.17399999999999999</v>
      </c>
      <c r="D19" s="1">
        <f t="shared" si="2"/>
        <v>45.438981199999994</v>
      </c>
    </row>
    <row r="20" spans="1:4">
      <c r="A20" s="1">
        <v>98</v>
      </c>
      <c r="B20" s="1">
        <v>0.28499999999999998</v>
      </c>
      <c r="C20" s="1">
        <f t="shared" si="1"/>
        <v>0.15299999999999997</v>
      </c>
      <c r="D20" s="1">
        <f t="shared" si="2"/>
        <v>41.124953299999994</v>
      </c>
    </row>
    <row r="21" spans="1:4">
      <c r="A21" s="1">
        <v>99</v>
      </c>
      <c r="B21" s="1">
        <v>0.29099999999999998</v>
      </c>
      <c r="C21" s="1">
        <f t="shared" si="1"/>
        <v>0.15899999999999997</v>
      </c>
      <c r="D21" s="1">
        <f t="shared" si="2"/>
        <v>42.351799699999994</v>
      </c>
    </row>
    <row r="22" spans="1:4">
      <c r="A22" s="1">
        <v>100</v>
      </c>
      <c r="B22" s="1">
        <v>0.27600000000000002</v>
      </c>
      <c r="C22" s="1">
        <f t="shared" si="1"/>
        <v>0.14400000000000002</v>
      </c>
      <c r="D22" s="1">
        <f t="shared" si="2"/>
        <v>39.293283200000005</v>
      </c>
    </row>
    <row r="23" spans="1:4">
      <c r="A23" s="1">
        <v>101</v>
      </c>
      <c r="B23" s="1">
        <v>0.218</v>
      </c>
      <c r="C23" s="1">
        <f t="shared" si="1"/>
        <v>8.5999999999999993E-2</v>
      </c>
      <c r="D23" s="1">
        <f t="shared" si="2"/>
        <v>27.736725199999999</v>
      </c>
    </row>
    <row r="24" spans="1:4">
      <c r="A24" s="1">
        <v>102</v>
      </c>
      <c r="B24" s="1">
        <v>0.28799999999999998</v>
      </c>
      <c r="C24" s="1">
        <f t="shared" si="1"/>
        <v>0.15599999999999997</v>
      </c>
      <c r="D24" s="1">
        <f t="shared" si="2"/>
        <v>41.737803199999995</v>
      </c>
    </row>
    <row r="25" spans="1:4">
      <c r="A25" s="1">
        <v>103</v>
      </c>
      <c r="B25" s="1">
        <v>0.36499999999999999</v>
      </c>
      <c r="C25" s="1">
        <f t="shared" si="1"/>
        <v>0.23299999999999998</v>
      </c>
      <c r="D25" s="1">
        <f t="shared" si="2"/>
        <v>57.860009299999994</v>
      </c>
    </row>
    <row r="26" spans="1:4">
      <c r="A26" s="1">
        <v>104</v>
      </c>
      <c r="B26" s="1">
        <v>0.17799999999999999</v>
      </c>
      <c r="C26" s="1">
        <f t="shared" si="1"/>
        <v>4.5999999999999985E-2</v>
      </c>
      <c r="D26" s="1">
        <f t="shared" si="2"/>
        <v>20.016389199999999</v>
      </c>
    </row>
    <row r="27" spans="1:4">
      <c r="A27" s="1">
        <v>105</v>
      </c>
      <c r="B27" s="1">
        <v>0.33100000000000002</v>
      </c>
      <c r="C27" s="1">
        <f t="shared" si="1"/>
        <v>0.19900000000000001</v>
      </c>
      <c r="D27" s="1">
        <f t="shared" si="2"/>
        <v>50.647983699999997</v>
      </c>
    </row>
    <row r="28" spans="1:4">
      <c r="A28" s="1">
        <v>106</v>
      </c>
      <c r="B28" s="1">
        <v>0.27200000000000002</v>
      </c>
      <c r="C28" s="1">
        <f t="shared" si="1"/>
        <v>0.14000000000000001</v>
      </c>
      <c r="D28" s="1">
        <f t="shared" si="2"/>
        <v>38.482520000000001</v>
      </c>
    </row>
    <row r="29" spans="1:4">
      <c r="A29" s="1">
        <v>107</v>
      </c>
      <c r="B29" s="1">
        <v>0.26800000000000002</v>
      </c>
      <c r="C29" s="1">
        <f t="shared" si="1"/>
        <v>0.13600000000000001</v>
      </c>
      <c r="D29" s="1">
        <f t="shared" si="2"/>
        <v>37.673795200000001</v>
      </c>
    </row>
    <row r="30" spans="1:4">
      <c r="A30" s="1">
        <v>108</v>
      </c>
      <c r="B30" s="1">
        <v>0.41399999999999998</v>
      </c>
      <c r="C30" s="1">
        <f t="shared" si="1"/>
        <v>0.28199999999999997</v>
      </c>
      <c r="D30" s="1">
        <f t="shared" si="2"/>
        <v>68.512878799999996</v>
      </c>
    </row>
    <row r="31" spans="1:4">
      <c r="A31" s="1">
        <v>109</v>
      </c>
      <c r="B31" s="1">
        <v>0.34599999999999997</v>
      </c>
      <c r="C31" s="1">
        <f t="shared" si="1"/>
        <v>0.21399999999999997</v>
      </c>
      <c r="D31" s="1">
        <f t="shared" si="2"/>
        <v>53.811605199999988</v>
      </c>
    </row>
    <row r="32" spans="1:4">
      <c r="A32" s="1">
        <v>110</v>
      </c>
      <c r="B32" s="1">
        <v>0.22500000000000001</v>
      </c>
      <c r="C32" s="1">
        <f t="shared" si="1"/>
        <v>9.2999999999999999E-2</v>
      </c>
      <c r="D32" s="1">
        <f t="shared" si="2"/>
        <v>29.108741300000002</v>
      </c>
    </row>
    <row r="33" spans="1:4">
      <c r="A33" s="1">
        <v>111</v>
      </c>
      <c r="B33" s="1">
        <v>0.28699999999999998</v>
      </c>
      <c r="C33" s="1">
        <f t="shared" si="1"/>
        <v>0.15499999999999997</v>
      </c>
      <c r="D33" s="1">
        <f t="shared" si="2"/>
        <v>41.533392499999991</v>
      </c>
    </row>
    <row r="34" spans="1:4">
      <c r="A34" s="1">
        <v>112</v>
      </c>
      <c r="B34" s="1">
        <v>0.23499999999999999</v>
      </c>
      <c r="C34" s="1">
        <f t="shared" si="1"/>
        <v>0.10299999999999998</v>
      </c>
      <c r="D34" s="1">
        <f t="shared" si="2"/>
        <v>31.079593299999996</v>
      </c>
    </row>
    <row r="35" spans="1:4">
      <c r="A35" s="1">
        <v>113</v>
      </c>
      <c r="B35" s="1">
        <v>0.24199999999999999</v>
      </c>
      <c r="C35" s="1">
        <f t="shared" si="1"/>
        <v>0.10999999999999999</v>
      </c>
      <c r="D35" s="1">
        <f t="shared" si="2"/>
        <v>32.466769999999997</v>
      </c>
    </row>
    <row r="36" spans="1:4">
      <c r="A36" s="1">
        <v>114</v>
      </c>
      <c r="B36" s="1">
        <v>0.27800000000000002</v>
      </c>
      <c r="C36" s="1">
        <f t="shared" si="1"/>
        <v>0.14600000000000002</v>
      </c>
      <c r="D36" s="1">
        <f t="shared" si="2"/>
        <v>39.699429200000004</v>
      </c>
    </row>
    <row r="37" spans="1:4">
      <c r="A37" s="1">
        <v>115</v>
      </c>
      <c r="B37" s="1">
        <v>0.42699999999999999</v>
      </c>
      <c r="C37" s="1">
        <f t="shared" si="1"/>
        <v>0.29499999999999998</v>
      </c>
      <c r="D37" s="1">
        <f t="shared" si="2"/>
        <v>71.390492499999993</v>
      </c>
    </row>
    <row r="38" spans="1:4">
      <c r="A38" s="1">
        <v>116</v>
      </c>
      <c r="B38" s="1">
        <v>0.26100000000000001</v>
      </c>
      <c r="C38" s="1">
        <f t="shared" si="1"/>
        <v>0.129</v>
      </c>
      <c r="D38" s="1">
        <f t="shared" si="2"/>
        <v>36.263431699999998</v>
      </c>
    </row>
    <row r="39" spans="1:4">
      <c r="A39" s="1">
        <v>117</v>
      </c>
      <c r="B39" s="1">
        <v>0.245</v>
      </c>
      <c r="C39" s="1">
        <f t="shared" si="1"/>
        <v>0.11299999999999999</v>
      </c>
      <c r="D39" s="1">
        <f t="shared" si="2"/>
        <v>33.063185300000001</v>
      </c>
    </row>
    <row r="40" spans="1:4">
      <c r="A40" s="1">
        <v>118</v>
      </c>
      <c r="B40" s="1">
        <v>0.29499999999999998</v>
      </c>
      <c r="C40" s="1">
        <f t="shared" si="1"/>
        <v>0.16299999999999998</v>
      </c>
      <c r="D40" s="1">
        <f t="shared" si="2"/>
        <v>43.1722453</v>
      </c>
    </row>
    <row r="41" spans="1:4">
      <c r="A41" s="1">
        <v>119</v>
      </c>
      <c r="B41" s="1">
        <v>0.32900000000000001</v>
      </c>
      <c r="C41" s="1">
        <f t="shared" si="1"/>
        <v>0.19700000000000001</v>
      </c>
      <c r="D41" s="1">
        <f t="shared" si="2"/>
        <v>50.228333300000003</v>
      </c>
    </row>
    <row r="42" spans="1:4">
      <c r="A42" s="1">
        <v>120</v>
      </c>
      <c r="B42" s="1">
        <v>0.28799999999999998</v>
      </c>
      <c r="C42" s="1">
        <f t="shared" si="1"/>
        <v>0.15599999999999997</v>
      </c>
      <c r="D42" s="1">
        <f t="shared" si="2"/>
        <v>41.737803199999995</v>
      </c>
    </row>
    <row r="43" spans="1:4">
      <c r="A43" s="1">
        <v>121</v>
      </c>
      <c r="B43" s="1">
        <v>0.33900000000000002</v>
      </c>
      <c r="C43" s="1">
        <f t="shared" si="1"/>
        <v>0.20700000000000002</v>
      </c>
      <c r="D43" s="1">
        <f t="shared" si="2"/>
        <v>52.331681300000007</v>
      </c>
    </row>
    <row r="44" spans="1:4">
      <c r="A44" s="1">
        <v>122</v>
      </c>
      <c r="B44" s="1">
        <v>0.26300000000000001</v>
      </c>
      <c r="C44" s="1">
        <f t="shared" si="1"/>
        <v>0.13100000000000001</v>
      </c>
      <c r="D44" s="1">
        <f t="shared" si="2"/>
        <v>36.665755700000005</v>
      </c>
    </row>
    <row r="45" spans="1:4">
      <c r="A45" s="1">
        <v>123</v>
      </c>
      <c r="B45" s="1">
        <v>0.25</v>
      </c>
      <c r="C45" s="1">
        <f t="shared" si="1"/>
        <v>0.11799999999999999</v>
      </c>
      <c r="D45" s="1">
        <f t="shared" si="2"/>
        <v>34.059758799999997</v>
      </c>
    </row>
    <row r="46" spans="1:4">
      <c r="A46" s="1">
        <v>124</v>
      </c>
      <c r="B46" s="1">
        <v>0.30299999999999999</v>
      </c>
      <c r="C46" s="1">
        <f t="shared" si="1"/>
        <v>0.17099999999999999</v>
      </c>
      <c r="D46" s="1">
        <f t="shared" si="2"/>
        <v>44.819251699999995</v>
      </c>
    </row>
    <row r="47" spans="1:4">
      <c r="A47" s="1">
        <v>125</v>
      </c>
      <c r="B47" s="1">
        <v>0.32300000000000001</v>
      </c>
      <c r="C47" s="1">
        <f t="shared" si="1"/>
        <v>0.191</v>
      </c>
      <c r="D47" s="1">
        <f t="shared" si="2"/>
        <v>48.972439700000002</v>
      </c>
    </row>
    <row r="48" spans="1:4">
      <c r="A48" s="1">
        <v>127</v>
      </c>
      <c r="B48" s="1">
        <v>0.25700000000000001</v>
      </c>
      <c r="C48" s="1">
        <f t="shared" si="1"/>
        <v>0.125</v>
      </c>
      <c r="D48" s="1">
        <f t="shared" si="2"/>
        <v>35.460312500000001</v>
      </c>
    </row>
    <row r="49" spans="1:4">
      <c r="A49" s="1">
        <v>128</v>
      </c>
      <c r="B49" s="1">
        <v>0.34</v>
      </c>
      <c r="C49" s="1">
        <f t="shared" si="1"/>
        <v>0.20800000000000002</v>
      </c>
      <c r="D49" s="1">
        <f t="shared" si="2"/>
        <v>52.542716800000001</v>
      </c>
    </row>
    <row r="50" spans="1:4">
      <c r="A50" s="1">
        <v>129</v>
      </c>
      <c r="B50" s="1">
        <v>0.247</v>
      </c>
      <c r="C50" s="1">
        <f t="shared" si="1"/>
        <v>0.11499999999999999</v>
      </c>
      <c r="D50" s="1">
        <f t="shared" si="2"/>
        <v>33.461432500000001</v>
      </c>
    </row>
    <row r="51" spans="1:4">
      <c r="A51" s="1">
        <v>130</v>
      </c>
      <c r="B51" s="1">
        <v>0.32300000000000001</v>
      </c>
      <c r="C51" s="1">
        <f t="shared" si="1"/>
        <v>0.191</v>
      </c>
      <c r="D51" s="1">
        <f t="shared" si="2"/>
        <v>48.972439700000002</v>
      </c>
    </row>
    <row r="52" spans="1:4">
      <c r="A52" s="1">
        <v>131</v>
      </c>
      <c r="B52" s="1">
        <v>0.28399999999999997</v>
      </c>
      <c r="C52" s="1">
        <f t="shared" si="1"/>
        <v>0.15199999999999997</v>
      </c>
      <c r="D52" s="1">
        <f t="shared" si="2"/>
        <v>40.920924799999995</v>
      </c>
    </row>
    <row r="53" spans="1:4">
      <c r="A53" s="1">
        <v>132</v>
      </c>
      <c r="B53" s="1">
        <v>0.216</v>
      </c>
      <c r="C53" s="1">
        <f t="shared" si="1"/>
        <v>8.3999999999999991E-2</v>
      </c>
      <c r="D53" s="1">
        <f t="shared" si="2"/>
        <v>27.345867199999997</v>
      </c>
    </row>
    <row r="54" spans="1:4">
      <c r="A54" s="1">
        <v>133</v>
      </c>
      <c r="B54" s="1">
        <v>0.24</v>
      </c>
      <c r="C54" s="1">
        <f t="shared" si="1"/>
        <v>0.10799999999999998</v>
      </c>
      <c r="D54" s="1">
        <f t="shared" si="2"/>
        <v>32.069796799999999</v>
      </c>
    </row>
    <row r="55" spans="1:4">
      <c r="A55" s="1">
        <v>134</v>
      </c>
      <c r="B55" s="1">
        <v>0.40100000000000002</v>
      </c>
      <c r="C55" s="1">
        <f t="shared" si="1"/>
        <v>0.26900000000000002</v>
      </c>
      <c r="D55" s="1">
        <f t="shared" si="2"/>
        <v>65.656795700000004</v>
      </c>
    </row>
    <row r="56" spans="1:4">
      <c r="A56" s="1">
        <v>135</v>
      </c>
      <c r="B56" s="1">
        <v>0.38700000000000001</v>
      </c>
      <c r="C56" s="1">
        <f t="shared" si="1"/>
        <v>0.255</v>
      </c>
      <c r="D56" s="1">
        <f t="shared" si="2"/>
        <v>62.605092499999998</v>
      </c>
    </row>
    <row r="57" spans="1:4">
      <c r="A57" s="1">
        <v>137</v>
      </c>
      <c r="B57" s="1">
        <v>0.36</v>
      </c>
      <c r="C57" s="1">
        <f t="shared" si="1"/>
        <v>0.22799999999999998</v>
      </c>
      <c r="D57" s="1">
        <f t="shared" si="2"/>
        <v>56.790180799999995</v>
      </c>
    </row>
    <row r="58" spans="1:4">
      <c r="A58" s="1">
        <v>138</v>
      </c>
      <c r="B58" s="1">
        <v>0.28499999999999998</v>
      </c>
      <c r="C58" s="1">
        <f t="shared" si="1"/>
        <v>0.15299999999999997</v>
      </c>
      <c r="D58" s="1">
        <f t="shared" si="2"/>
        <v>41.124953299999994</v>
      </c>
    </row>
    <row r="59" spans="1:4">
      <c r="A59" s="1">
        <v>139</v>
      </c>
      <c r="B59" s="1">
        <v>0.316</v>
      </c>
      <c r="C59" s="1">
        <f t="shared" si="1"/>
        <v>0.184</v>
      </c>
      <c r="D59" s="1">
        <f t="shared" si="2"/>
        <v>47.513027200000003</v>
      </c>
    </row>
    <row r="60" spans="1:4">
      <c r="A60" s="1">
        <v>140</v>
      </c>
      <c r="B60" s="1">
        <v>0.216</v>
      </c>
      <c r="C60" s="1">
        <f t="shared" si="1"/>
        <v>8.3999999999999991E-2</v>
      </c>
      <c r="D60" s="1">
        <f t="shared" si="2"/>
        <v>27.345867199999997</v>
      </c>
    </row>
    <row r="61" spans="1:4">
      <c r="A61" s="1">
        <v>141</v>
      </c>
      <c r="B61" s="1">
        <v>0.23</v>
      </c>
      <c r="C61" s="1">
        <f t="shared" si="1"/>
        <v>9.8000000000000004E-2</v>
      </c>
      <c r="D61" s="1">
        <f t="shared" si="2"/>
        <v>30.092574800000001</v>
      </c>
    </row>
    <row r="62" spans="1:4">
      <c r="A62" s="1">
        <v>142</v>
      </c>
      <c r="B62" s="1">
        <v>0.23300000000000001</v>
      </c>
      <c r="C62" s="1">
        <f t="shared" si="1"/>
        <v>0.10100000000000001</v>
      </c>
      <c r="D62" s="1">
        <f t="shared" si="2"/>
        <v>30.684403700000001</v>
      </c>
    </row>
    <row r="63" spans="1:4">
      <c r="A63" s="1">
        <v>143</v>
      </c>
      <c r="B63" s="1">
        <v>0.32700000000000001</v>
      </c>
      <c r="C63" s="1">
        <f t="shared" si="1"/>
        <v>0.19500000000000001</v>
      </c>
      <c r="D63" s="1">
        <f t="shared" si="2"/>
        <v>49.809192500000002</v>
      </c>
    </row>
    <row r="64" spans="1:4">
      <c r="A64" s="1">
        <v>144</v>
      </c>
      <c r="B64" s="1">
        <v>0.40799999999999997</v>
      </c>
      <c r="C64" s="1">
        <f t="shared" si="1"/>
        <v>0.27599999999999997</v>
      </c>
      <c r="D64" s="1">
        <f t="shared" si="2"/>
        <v>67.192011199999996</v>
      </c>
    </row>
    <row r="65" spans="1:4">
      <c r="A65" s="1">
        <v>145</v>
      </c>
      <c r="B65" s="1">
        <v>0.41399999999999998</v>
      </c>
      <c r="C65" s="1">
        <f t="shared" si="1"/>
        <v>0.28199999999999997</v>
      </c>
      <c r="D65" s="1">
        <f t="shared" si="2"/>
        <v>68.512878799999996</v>
      </c>
    </row>
    <row r="66" spans="1:4">
      <c r="A66" s="1">
        <v>146</v>
      </c>
      <c r="B66" s="1">
        <v>0.24</v>
      </c>
      <c r="C66" s="1">
        <f t="shared" si="1"/>
        <v>0.10799999999999998</v>
      </c>
      <c r="D66" s="1">
        <f t="shared" si="2"/>
        <v>32.069796799999999</v>
      </c>
    </row>
    <row r="67" spans="1:4">
      <c r="A67" s="1">
        <v>147</v>
      </c>
      <c r="B67" s="1">
        <v>0.193</v>
      </c>
      <c r="C67" s="1">
        <f t="shared" si="1"/>
        <v>6.0999999999999999E-2</v>
      </c>
      <c r="D67" s="1">
        <f t="shared" si="2"/>
        <v>22.887627700000003</v>
      </c>
    </row>
    <row r="68" spans="1:4">
      <c r="A68" s="1">
        <v>148</v>
      </c>
      <c r="B68" s="1">
        <v>0.39700000000000002</v>
      </c>
      <c r="C68" s="1">
        <f t="shared" si="1"/>
        <v>0.26500000000000001</v>
      </c>
      <c r="D68" s="1">
        <f t="shared" si="2"/>
        <v>64.782332499999995</v>
      </c>
    </row>
    <row r="69" spans="1:4">
      <c r="A69" s="1">
        <v>149</v>
      </c>
      <c r="B69" s="1">
        <v>0.29199999999999998</v>
      </c>
      <c r="C69" s="1">
        <f t="shared" si="1"/>
        <v>0.15999999999999998</v>
      </c>
      <c r="D69" s="1">
        <f t="shared" si="2"/>
        <v>42.556719999999999</v>
      </c>
    </row>
    <row r="70" spans="1:4">
      <c r="A70" s="1">
        <v>150</v>
      </c>
      <c r="B70" s="1">
        <v>0.39600000000000002</v>
      </c>
      <c r="C70" s="1">
        <f t="shared" si="1"/>
        <v>0.26400000000000001</v>
      </c>
      <c r="D70" s="1">
        <f t="shared" si="2"/>
        <v>64.564035200000006</v>
      </c>
    </row>
    <row r="71" spans="1:4">
      <c r="A71" s="1">
        <v>151</v>
      </c>
      <c r="B71" s="1">
        <v>0.29699999999999999</v>
      </c>
      <c r="C71" s="1">
        <f t="shared" si="1"/>
        <v>0.16499999999999998</v>
      </c>
      <c r="D71" s="1">
        <f t="shared" si="2"/>
        <v>43.583232499999994</v>
      </c>
    </row>
    <row r="72" spans="1:4">
      <c r="A72" s="1">
        <v>152</v>
      </c>
      <c r="B72" s="1">
        <v>0.253</v>
      </c>
      <c r="C72" s="1">
        <f t="shared" si="1"/>
        <v>0.121</v>
      </c>
      <c r="D72" s="1">
        <f t="shared" si="2"/>
        <v>34.659231699999999</v>
      </c>
    </row>
    <row r="73" spans="1:4">
      <c r="A73" s="1">
        <v>154</v>
      </c>
      <c r="B73" s="1">
        <v>0.30599999999999999</v>
      </c>
      <c r="C73" s="1">
        <f t="shared" si="1"/>
        <v>0.17399999999999999</v>
      </c>
      <c r="D73" s="1">
        <f t="shared" si="2"/>
        <v>45.438981199999994</v>
      </c>
    </row>
    <row r="74" spans="1:4">
      <c r="A74" s="1">
        <v>155</v>
      </c>
      <c r="B74" s="1">
        <v>0.373</v>
      </c>
      <c r="C74" s="1">
        <f t="shared" si="1"/>
        <v>0.24099999999999999</v>
      </c>
      <c r="D74" s="1">
        <f t="shared" si="2"/>
        <v>59.5783597</v>
      </c>
    </row>
    <row r="75" spans="1:4">
      <c r="A75" s="1">
        <v>157</v>
      </c>
      <c r="B75" s="1">
        <v>0.23100000000000001</v>
      </c>
      <c r="C75" s="1">
        <f t="shared" ref="C75:C89" si="3">B75-0.132</f>
        <v>9.9000000000000005E-2</v>
      </c>
      <c r="D75" s="1">
        <f t="shared" ref="D75:D89" si="4">63.7*C75*C75+184.6*C75+11.39</f>
        <v>30.289723700000003</v>
      </c>
    </row>
    <row r="76" spans="1:4">
      <c r="A76" s="1">
        <v>158</v>
      </c>
      <c r="B76" s="1">
        <v>0.20100000000000001</v>
      </c>
      <c r="C76" s="1">
        <f t="shared" si="3"/>
        <v>6.9000000000000006E-2</v>
      </c>
      <c r="D76" s="1">
        <f t="shared" si="4"/>
        <v>24.430675700000002</v>
      </c>
    </row>
    <row r="77" spans="1:4">
      <c r="A77" s="1">
        <v>159</v>
      </c>
      <c r="B77" s="1">
        <v>0.218</v>
      </c>
      <c r="C77" s="1">
        <f t="shared" si="3"/>
        <v>8.5999999999999993E-2</v>
      </c>
      <c r="D77" s="1">
        <f t="shared" si="4"/>
        <v>27.736725199999999</v>
      </c>
    </row>
    <row r="78" spans="1:4">
      <c r="A78" s="1">
        <v>160</v>
      </c>
      <c r="B78" s="1">
        <v>0.189</v>
      </c>
      <c r="C78" s="1">
        <f t="shared" si="3"/>
        <v>5.6999999999999995E-2</v>
      </c>
      <c r="D78" s="1">
        <f t="shared" si="4"/>
        <v>22.119161299999998</v>
      </c>
    </row>
    <row r="79" spans="1:4">
      <c r="A79" s="1">
        <v>161</v>
      </c>
      <c r="B79" s="1">
        <v>0.26700000000000002</v>
      </c>
      <c r="C79" s="1">
        <f t="shared" si="3"/>
        <v>0.13500000000000001</v>
      </c>
      <c r="D79" s="1">
        <f t="shared" si="4"/>
        <v>37.471932500000001</v>
      </c>
    </row>
    <row r="80" spans="1:4">
      <c r="A80" s="1">
        <v>162</v>
      </c>
      <c r="B80" s="1">
        <v>0.26</v>
      </c>
      <c r="C80" s="1">
        <f t="shared" si="3"/>
        <v>0.128</v>
      </c>
      <c r="D80" s="1">
        <f t="shared" si="4"/>
        <v>36.062460799999997</v>
      </c>
    </row>
    <row r="81" spans="1:4">
      <c r="A81" s="1">
        <v>163</v>
      </c>
      <c r="B81" s="1">
        <v>0.379</v>
      </c>
      <c r="C81" s="1">
        <f t="shared" si="3"/>
        <v>0.247</v>
      </c>
      <c r="D81" s="1">
        <f t="shared" si="4"/>
        <v>60.872473299999996</v>
      </c>
    </row>
    <row r="82" spans="1:4">
      <c r="A82" s="1">
        <v>164</v>
      </c>
      <c r="B82" s="1">
        <v>0.221</v>
      </c>
      <c r="C82" s="1">
        <f t="shared" si="3"/>
        <v>8.8999999999999996E-2</v>
      </c>
      <c r="D82" s="1">
        <f t="shared" si="4"/>
        <v>28.323967699999997</v>
      </c>
    </row>
    <row r="83" spans="1:4">
      <c r="A83" s="1">
        <v>166</v>
      </c>
      <c r="B83" s="1">
        <v>0.23200000000000001</v>
      </c>
      <c r="C83" s="1">
        <f t="shared" si="3"/>
        <v>0.1</v>
      </c>
      <c r="D83" s="1">
        <f t="shared" si="4"/>
        <v>30.487000000000002</v>
      </c>
    </row>
    <row r="84" spans="1:4">
      <c r="A84" s="1">
        <v>167</v>
      </c>
      <c r="B84" s="1">
        <v>0.18</v>
      </c>
      <c r="C84" s="1">
        <f t="shared" si="3"/>
        <v>4.7999999999999987E-2</v>
      </c>
      <c r="D84" s="1">
        <f t="shared" si="4"/>
        <v>20.397564799999998</v>
      </c>
    </row>
    <row r="85" spans="1:4">
      <c r="A85" s="1">
        <v>168</v>
      </c>
      <c r="B85" s="1">
        <v>0.308</v>
      </c>
      <c r="C85" s="1">
        <f t="shared" si="3"/>
        <v>0.17599999999999999</v>
      </c>
      <c r="D85" s="1">
        <f t="shared" si="4"/>
        <v>45.852771199999999</v>
      </c>
    </row>
    <row r="86" spans="1:4">
      <c r="A86" s="1">
        <v>169</v>
      </c>
      <c r="B86" s="1">
        <v>0.30299999999999999</v>
      </c>
      <c r="C86" s="1">
        <f t="shared" si="3"/>
        <v>0.17099999999999999</v>
      </c>
      <c r="D86" s="1">
        <f t="shared" si="4"/>
        <v>44.819251699999995</v>
      </c>
    </row>
    <row r="87" spans="1:4">
      <c r="A87" s="1">
        <v>170</v>
      </c>
      <c r="B87" s="1">
        <v>0.254</v>
      </c>
      <c r="C87" s="1">
        <f t="shared" si="3"/>
        <v>0.122</v>
      </c>
      <c r="D87" s="1">
        <f t="shared" si="4"/>
        <v>34.859310800000003</v>
      </c>
    </row>
    <row r="88" spans="1:4">
      <c r="A88" s="1">
        <v>171</v>
      </c>
      <c r="B88" s="1">
        <v>0.17799999999999999</v>
      </c>
      <c r="C88" s="1">
        <f t="shared" si="3"/>
        <v>4.5999999999999985E-2</v>
      </c>
      <c r="D88" s="1">
        <f t="shared" si="4"/>
        <v>20.016389199999999</v>
      </c>
    </row>
    <row r="89" spans="1:4">
      <c r="A89" s="1">
        <v>172</v>
      </c>
      <c r="B89" s="1">
        <v>0.255</v>
      </c>
      <c r="C89" s="1">
        <f t="shared" si="3"/>
        <v>0.123</v>
      </c>
      <c r="D89" s="1">
        <f t="shared" si="4"/>
        <v>35.059517299999996</v>
      </c>
    </row>
  </sheetData>
  <mergeCells count="8">
    <mergeCell ref="N3:O3"/>
    <mergeCell ref="P3:Q3"/>
    <mergeCell ref="B3:C3"/>
    <mergeCell ref="D3:E3"/>
    <mergeCell ref="F3:G3"/>
    <mergeCell ref="H3:I3"/>
    <mergeCell ref="J3:K3"/>
    <mergeCell ref="L3:M3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9" sqref="A9"/>
    </sheetView>
  </sheetViews>
  <sheetFormatPr baseColWidth="10" defaultColWidth="8.6640625" defaultRowHeight="14.4"/>
  <cols>
    <col min="1" max="1" width="29" style="1" bestFit="1" customWidth="1"/>
    <col min="2" max="2" width="8.33203125" style="1" bestFit="1" customWidth="1"/>
    <col min="3" max="3" width="23.88671875" style="1" bestFit="1" customWidth="1"/>
    <col min="4" max="4" width="27.6640625" style="1" bestFit="1" customWidth="1"/>
    <col min="5" max="16384" width="8.6640625" style="1"/>
  </cols>
  <sheetData>
    <row r="1" spans="1:15">
      <c r="A1" s="3" t="s">
        <v>8</v>
      </c>
    </row>
    <row r="3" spans="1:15">
      <c r="A3" s="1" t="s">
        <v>1</v>
      </c>
      <c r="B3" s="2">
        <v>1</v>
      </c>
      <c r="C3" s="2">
        <v>2</v>
      </c>
      <c r="D3" s="5">
        <v>3</v>
      </c>
      <c r="E3" s="5"/>
      <c r="F3" s="5">
        <v>4</v>
      </c>
      <c r="G3" s="5"/>
      <c r="H3" s="5">
        <v>5</v>
      </c>
      <c r="I3" s="5"/>
      <c r="J3" s="5">
        <v>6</v>
      </c>
      <c r="K3" s="5"/>
      <c r="L3" s="5">
        <v>7</v>
      </c>
      <c r="M3" s="5"/>
      <c r="N3" s="5">
        <v>8</v>
      </c>
      <c r="O3" s="5"/>
    </row>
    <row r="4" spans="1:15">
      <c r="A4" s="1" t="s">
        <v>2</v>
      </c>
      <c r="B4" s="1">
        <v>2.5270000000000001</v>
      </c>
      <c r="C4" s="1">
        <v>1.46</v>
      </c>
      <c r="D4" s="1">
        <v>1.026</v>
      </c>
      <c r="E4" s="1">
        <v>1.0129999999999999</v>
      </c>
      <c r="F4" s="1">
        <v>0.51500000000000001</v>
      </c>
      <c r="G4" s="1">
        <v>0.504</v>
      </c>
      <c r="H4" s="1">
        <v>0.33100000000000002</v>
      </c>
      <c r="I4" s="1">
        <v>0.30299999999999999</v>
      </c>
      <c r="J4" s="1">
        <v>0.23300000000000001</v>
      </c>
      <c r="K4" s="1">
        <v>0.22600000000000001</v>
      </c>
      <c r="L4" s="1">
        <v>0.16500000000000001</v>
      </c>
      <c r="M4" s="1">
        <v>0.14199999999999999</v>
      </c>
      <c r="N4" s="1">
        <v>0.111</v>
      </c>
      <c r="O4" s="1">
        <v>9.4E-2</v>
      </c>
    </row>
    <row r="5" spans="1:15">
      <c r="A5" s="1" t="s">
        <v>3</v>
      </c>
      <c r="B5" s="1">
        <f>B4-0.1025</f>
        <v>2.4245000000000001</v>
      </c>
      <c r="C5" s="1">
        <f t="shared" ref="C5:M5" si="0">C4-0.1025</f>
        <v>1.3574999999999999</v>
      </c>
      <c r="D5" s="1">
        <f t="shared" si="0"/>
        <v>0.92349999999999999</v>
      </c>
      <c r="E5" s="1">
        <f t="shared" si="0"/>
        <v>0.91049999999999986</v>
      </c>
      <c r="F5" s="1">
        <f t="shared" si="0"/>
        <v>0.41250000000000003</v>
      </c>
      <c r="G5" s="1">
        <f t="shared" si="0"/>
        <v>0.40150000000000002</v>
      </c>
      <c r="H5" s="1">
        <f t="shared" si="0"/>
        <v>0.22850000000000004</v>
      </c>
      <c r="I5" s="1">
        <f t="shared" si="0"/>
        <v>0.20050000000000001</v>
      </c>
      <c r="J5" s="1">
        <f t="shared" si="0"/>
        <v>0.1305</v>
      </c>
      <c r="K5" s="1">
        <f t="shared" si="0"/>
        <v>0.12350000000000001</v>
      </c>
      <c r="L5" s="1">
        <f t="shared" si="0"/>
        <v>6.2500000000000014E-2</v>
      </c>
      <c r="M5" s="1">
        <f t="shared" si="0"/>
        <v>3.9499999999999993E-2</v>
      </c>
      <c r="N5" s="5">
        <f>AVERAGE(N4:O4)</f>
        <v>0.10250000000000001</v>
      </c>
      <c r="O5" s="5"/>
    </row>
    <row r="6" spans="1:15">
      <c r="A6" s="1" t="s">
        <v>4</v>
      </c>
      <c r="B6" s="1">
        <v>1000</v>
      </c>
      <c r="C6" s="1">
        <v>500</v>
      </c>
      <c r="D6" s="1">
        <v>250</v>
      </c>
      <c r="E6" s="1">
        <v>250</v>
      </c>
      <c r="F6" s="1">
        <v>125</v>
      </c>
      <c r="G6" s="1">
        <v>125</v>
      </c>
      <c r="H6" s="1">
        <v>62.5</v>
      </c>
      <c r="I6" s="1">
        <v>62.5</v>
      </c>
      <c r="J6" s="1">
        <v>31.2</v>
      </c>
      <c r="K6" s="1">
        <v>31.2</v>
      </c>
      <c r="L6" s="1">
        <v>15.6</v>
      </c>
      <c r="M6" s="1">
        <v>15.6</v>
      </c>
      <c r="N6" s="1">
        <v>0</v>
      </c>
      <c r="O6" s="1">
        <v>0</v>
      </c>
    </row>
    <row r="9" spans="1:15">
      <c r="A9" s="1" t="s">
        <v>5</v>
      </c>
      <c r="B9" s="1" t="s">
        <v>2</v>
      </c>
      <c r="C9" s="1" t="s">
        <v>3</v>
      </c>
      <c r="D9" s="1" t="s">
        <v>6</v>
      </c>
    </row>
    <row r="10" spans="1:15">
      <c r="A10" s="1">
        <v>173</v>
      </c>
      <c r="B10" s="1">
        <v>0.14799999999999999</v>
      </c>
      <c r="C10" s="1">
        <f>B10-0.1025</f>
        <v>4.5499999999999999E-2</v>
      </c>
      <c r="D10" s="1">
        <f>74.36*C10*C10+232.3*C10+4.865</f>
        <v>15.588593790000001</v>
      </c>
    </row>
    <row r="11" spans="1:15">
      <c r="A11" s="1">
        <v>174</v>
      </c>
      <c r="B11" s="1">
        <v>0.221</v>
      </c>
      <c r="C11" s="1">
        <f t="shared" ref="C11:C43" si="1">B11-0.1025</f>
        <v>0.11850000000000001</v>
      </c>
      <c r="D11" s="1">
        <f t="shared" ref="D11:D43" si="2">74.36*C11*C11+232.3*C11+4.865</f>
        <v>33.436731710000004</v>
      </c>
    </row>
    <row r="12" spans="1:15">
      <c r="A12" s="1">
        <v>175</v>
      </c>
      <c r="B12" s="1">
        <v>9.7000000000000003E-2</v>
      </c>
      <c r="C12" s="1">
        <f t="shared" si="1"/>
        <v>-5.499999999999991E-3</v>
      </c>
      <c r="D12" s="1">
        <f t="shared" si="2"/>
        <v>3.5895993900000023</v>
      </c>
    </row>
    <row r="13" spans="1:15">
      <c r="A13" s="1">
        <v>176</v>
      </c>
      <c r="B13" s="1">
        <v>0.13800000000000001</v>
      </c>
      <c r="C13" s="1">
        <f t="shared" si="1"/>
        <v>3.5500000000000018E-2</v>
      </c>
      <c r="D13" s="1">
        <f t="shared" si="2"/>
        <v>13.205362190000004</v>
      </c>
    </row>
    <row r="14" spans="1:15">
      <c r="A14" s="1">
        <v>177</v>
      </c>
      <c r="B14" s="1">
        <v>0.23499999999999999</v>
      </c>
      <c r="C14" s="1">
        <f t="shared" si="1"/>
        <v>0.13250000000000001</v>
      </c>
      <c r="D14" s="1">
        <f t="shared" si="2"/>
        <v>36.950232750000005</v>
      </c>
    </row>
    <row r="15" spans="1:15">
      <c r="A15" s="1">
        <v>178</v>
      </c>
      <c r="B15" s="1">
        <v>0.25700000000000001</v>
      </c>
      <c r="C15" s="1">
        <f t="shared" si="1"/>
        <v>0.15450000000000003</v>
      </c>
      <c r="D15" s="1">
        <f t="shared" si="2"/>
        <v>42.530341790000008</v>
      </c>
    </row>
    <row r="16" spans="1:15">
      <c r="A16" s="1">
        <v>179</v>
      </c>
      <c r="B16" s="1">
        <v>0.28599999999999998</v>
      </c>
      <c r="C16" s="1">
        <f t="shared" si="1"/>
        <v>0.1835</v>
      </c>
      <c r="D16" s="1">
        <f t="shared" si="2"/>
        <v>49.995918510000003</v>
      </c>
    </row>
    <row r="17" spans="1:4">
      <c r="A17" s="1">
        <v>180</v>
      </c>
      <c r="B17" s="1">
        <v>0.16800000000000001</v>
      </c>
      <c r="C17" s="1">
        <f t="shared" si="1"/>
        <v>6.5500000000000017E-2</v>
      </c>
      <c r="D17" s="1">
        <f t="shared" si="2"/>
        <v>20.399672990000006</v>
      </c>
    </row>
    <row r="18" spans="1:4">
      <c r="A18" s="1">
        <v>181</v>
      </c>
      <c r="B18" s="1">
        <v>0.21</v>
      </c>
      <c r="C18" s="1">
        <f t="shared" si="1"/>
        <v>0.1075</v>
      </c>
      <c r="D18" s="1">
        <f t="shared" si="2"/>
        <v>30.696572750000001</v>
      </c>
    </row>
    <row r="19" spans="1:4">
      <c r="A19" s="1">
        <v>182</v>
      </c>
      <c r="B19" s="1">
        <v>0.223</v>
      </c>
      <c r="C19" s="1">
        <f t="shared" si="1"/>
        <v>0.12050000000000001</v>
      </c>
      <c r="D19" s="1">
        <f t="shared" si="2"/>
        <v>33.936875790000002</v>
      </c>
    </row>
    <row r="20" spans="1:4">
      <c r="A20" s="1">
        <v>183</v>
      </c>
      <c r="B20" s="1">
        <v>0.26500000000000001</v>
      </c>
      <c r="C20" s="1">
        <f t="shared" si="1"/>
        <v>0.16250000000000003</v>
      </c>
      <c r="D20" s="1">
        <f t="shared" si="2"/>
        <v>44.577318750000011</v>
      </c>
    </row>
    <row r="21" spans="1:4">
      <c r="A21" s="1">
        <v>184</v>
      </c>
      <c r="B21" s="1">
        <v>0.33200000000000002</v>
      </c>
      <c r="C21" s="1">
        <f t="shared" si="1"/>
        <v>0.22950000000000004</v>
      </c>
      <c r="D21" s="1">
        <f t="shared" si="2"/>
        <v>62.094409790000014</v>
      </c>
    </row>
    <row r="22" spans="1:4">
      <c r="A22" s="1">
        <v>185</v>
      </c>
      <c r="B22" s="1">
        <v>0.27700000000000002</v>
      </c>
      <c r="C22" s="1">
        <f t="shared" si="1"/>
        <v>0.17450000000000004</v>
      </c>
      <c r="D22" s="1">
        <f t="shared" si="2"/>
        <v>47.665630590000013</v>
      </c>
    </row>
    <row r="23" spans="1:4">
      <c r="A23" s="1">
        <v>186</v>
      </c>
      <c r="B23" s="1">
        <v>0.27300000000000002</v>
      </c>
      <c r="C23" s="1">
        <f t="shared" si="1"/>
        <v>0.17050000000000004</v>
      </c>
      <c r="D23" s="1">
        <f t="shared" si="2"/>
        <v>46.633813790000012</v>
      </c>
    </row>
    <row r="24" spans="1:4">
      <c r="A24" s="1">
        <v>187</v>
      </c>
      <c r="B24" s="1">
        <v>0.214</v>
      </c>
      <c r="C24" s="1">
        <f t="shared" si="1"/>
        <v>0.1115</v>
      </c>
      <c r="D24" s="1">
        <f t="shared" si="2"/>
        <v>31.690912109999999</v>
      </c>
    </row>
    <row r="25" spans="1:4">
      <c r="A25" s="1">
        <v>188</v>
      </c>
      <c r="B25" s="1">
        <v>0.25800000000000001</v>
      </c>
      <c r="C25" s="1">
        <f t="shared" si="1"/>
        <v>0.15550000000000003</v>
      </c>
      <c r="D25" s="1">
        <f t="shared" si="2"/>
        <v>42.785693390000013</v>
      </c>
    </row>
    <row r="26" spans="1:4">
      <c r="A26" s="1">
        <v>189</v>
      </c>
      <c r="B26" s="1">
        <v>0.23899999999999999</v>
      </c>
      <c r="C26" s="1">
        <f t="shared" si="1"/>
        <v>0.13650000000000001</v>
      </c>
      <c r="D26" s="1">
        <f t="shared" si="2"/>
        <v>37.959444110000007</v>
      </c>
    </row>
    <row r="27" spans="1:4">
      <c r="A27" s="1">
        <v>190</v>
      </c>
      <c r="B27" s="1">
        <v>0.19</v>
      </c>
      <c r="C27" s="1">
        <f t="shared" si="1"/>
        <v>8.7500000000000008E-2</v>
      </c>
      <c r="D27" s="1">
        <f t="shared" si="2"/>
        <v>25.760568750000004</v>
      </c>
    </row>
    <row r="28" spans="1:4">
      <c r="A28" s="1">
        <v>191</v>
      </c>
      <c r="B28" s="1">
        <v>0.224</v>
      </c>
      <c r="C28" s="1">
        <f t="shared" si="1"/>
        <v>0.12150000000000001</v>
      </c>
      <c r="D28" s="1">
        <f t="shared" si="2"/>
        <v>34.187170910000006</v>
      </c>
    </row>
    <row r="29" spans="1:4">
      <c r="A29" s="1">
        <v>192</v>
      </c>
      <c r="B29" s="1">
        <v>0.21199999999999999</v>
      </c>
      <c r="C29" s="1">
        <f t="shared" si="1"/>
        <v>0.1095</v>
      </c>
      <c r="D29" s="1">
        <f t="shared" si="2"/>
        <v>31.193444990000003</v>
      </c>
    </row>
    <row r="30" spans="1:4">
      <c r="A30" s="1">
        <v>193</v>
      </c>
      <c r="B30" s="1">
        <v>0.44400000000000001</v>
      </c>
      <c r="C30" s="1">
        <f t="shared" si="1"/>
        <v>0.34150000000000003</v>
      </c>
      <c r="D30" s="1">
        <f t="shared" si="2"/>
        <v>92.867480510000007</v>
      </c>
    </row>
    <row r="31" spans="1:4">
      <c r="A31" s="1">
        <v>194</v>
      </c>
      <c r="B31" s="1">
        <v>0.29099999999999998</v>
      </c>
      <c r="C31" s="1">
        <f t="shared" si="1"/>
        <v>0.1885</v>
      </c>
      <c r="D31" s="1">
        <f t="shared" si="2"/>
        <v>51.295728110000006</v>
      </c>
    </row>
    <row r="32" spans="1:4">
      <c r="A32" s="1">
        <v>195</v>
      </c>
      <c r="B32" s="1">
        <v>0.26800000000000002</v>
      </c>
      <c r="C32" s="1">
        <f t="shared" si="1"/>
        <v>0.16550000000000004</v>
      </c>
      <c r="D32" s="1">
        <f t="shared" si="2"/>
        <v>45.347388990000013</v>
      </c>
    </row>
    <row r="33" spans="1:4">
      <c r="A33" s="1">
        <v>196</v>
      </c>
      <c r="B33" s="1">
        <v>0.17199999999999999</v>
      </c>
      <c r="C33" s="1">
        <f t="shared" si="1"/>
        <v>6.9499999999999992E-2</v>
      </c>
      <c r="D33" s="1">
        <f t="shared" si="2"/>
        <v>21.369027389999999</v>
      </c>
    </row>
    <row r="34" spans="1:4">
      <c r="A34" s="1">
        <v>197</v>
      </c>
      <c r="B34" s="1">
        <v>0.16200000000000001</v>
      </c>
      <c r="C34" s="1">
        <f t="shared" si="1"/>
        <v>5.9500000000000011E-2</v>
      </c>
      <c r="D34" s="1">
        <f t="shared" si="2"/>
        <v>18.950102990000005</v>
      </c>
    </row>
    <row r="35" spans="1:4">
      <c r="A35" s="1">
        <v>3</v>
      </c>
      <c r="B35" s="1">
        <v>0.26300000000000001</v>
      </c>
      <c r="C35" s="1">
        <f t="shared" si="1"/>
        <v>0.16050000000000003</v>
      </c>
      <c r="D35" s="1">
        <f t="shared" si="2"/>
        <v>44.064682190000013</v>
      </c>
    </row>
    <row r="36" spans="1:4">
      <c r="A36" s="1">
        <v>42</v>
      </c>
      <c r="B36" s="1">
        <v>0.183</v>
      </c>
      <c r="C36" s="1">
        <f t="shared" si="1"/>
        <v>8.0500000000000002E-2</v>
      </c>
      <c r="D36" s="1">
        <f t="shared" si="2"/>
        <v>24.047021389999998</v>
      </c>
    </row>
    <row r="37" spans="1:4">
      <c r="A37" s="1">
        <v>46</v>
      </c>
      <c r="B37" s="1">
        <v>0.188</v>
      </c>
      <c r="C37" s="1">
        <f t="shared" si="1"/>
        <v>8.5500000000000007E-2</v>
      </c>
      <c r="D37" s="1">
        <f t="shared" si="2"/>
        <v>25.270240190000003</v>
      </c>
    </row>
    <row r="38" spans="1:4">
      <c r="A38" s="1">
        <v>48</v>
      </c>
      <c r="B38" s="1">
        <v>0.223</v>
      </c>
      <c r="C38" s="1">
        <f t="shared" si="1"/>
        <v>0.12050000000000001</v>
      </c>
      <c r="D38" s="1">
        <f t="shared" si="2"/>
        <v>33.936875790000002</v>
      </c>
    </row>
    <row r="39" spans="1:4">
      <c r="A39" s="1">
        <v>81</v>
      </c>
      <c r="B39" s="1">
        <v>0.22800000000000001</v>
      </c>
      <c r="C39" s="1">
        <f t="shared" si="1"/>
        <v>0.1255</v>
      </c>
      <c r="D39" s="1">
        <f t="shared" si="2"/>
        <v>35.189838590000001</v>
      </c>
    </row>
    <row r="40" spans="1:4">
      <c r="A40" s="1">
        <v>136</v>
      </c>
      <c r="B40" s="1">
        <v>0.29599999999999999</v>
      </c>
      <c r="C40" s="1">
        <f t="shared" si="1"/>
        <v>0.19350000000000001</v>
      </c>
      <c r="D40" s="1">
        <f t="shared" si="2"/>
        <v>52.599255710000008</v>
      </c>
    </row>
    <row r="41" spans="1:4">
      <c r="A41" s="1">
        <v>153</v>
      </c>
      <c r="B41" s="1">
        <v>0.216</v>
      </c>
      <c r="C41" s="1">
        <f t="shared" si="1"/>
        <v>0.1135</v>
      </c>
      <c r="D41" s="1">
        <f t="shared" si="2"/>
        <v>32.188974110000004</v>
      </c>
    </row>
    <row r="42" spans="1:4">
      <c r="A42" s="1">
        <v>156</v>
      </c>
      <c r="B42" s="1">
        <v>0.19400000000000001</v>
      </c>
      <c r="C42" s="1">
        <f t="shared" si="1"/>
        <v>9.1500000000000012E-2</v>
      </c>
      <c r="D42" s="1">
        <f t="shared" si="2"/>
        <v>26.743010510000005</v>
      </c>
    </row>
    <row r="43" spans="1:4">
      <c r="A43" s="1">
        <v>165</v>
      </c>
      <c r="B43" s="1">
        <v>0.20100000000000001</v>
      </c>
      <c r="C43" s="1">
        <f t="shared" si="1"/>
        <v>9.8500000000000018E-2</v>
      </c>
      <c r="D43" s="1">
        <f t="shared" si="2"/>
        <v>28.468009310000006</v>
      </c>
    </row>
  </sheetData>
  <mergeCells count="7">
    <mergeCell ref="N5:O5"/>
    <mergeCell ref="D3:E3"/>
    <mergeCell ref="F3:G3"/>
    <mergeCell ref="H3:I3"/>
    <mergeCell ref="J3:K3"/>
    <mergeCell ref="L3:M3"/>
    <mergeCell ref="N3:O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excli2020-2647</vt:lpstr>
      <vt:lpstr>96T ELISA Plate1</vt:lpstr>
      <vt:lpstr>96T ELISA Plate2</vt:lpstr>
      <vt:lpstr>96T ELISA Plate3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yexf2</dc:creator>
  <cp:lastModifiedBy>EXCLI Editorial Office</cp:lastModifiedBy>
  <dcterms:created xsi:type="dcterms:W3CDTF">2015-06-05T18:17:20Z</dcterms:created>
  <dcterms:modified xsi:type="dcterms:W3CDTF">2020-08-19T14:25:57Z</dcterms:modified>
</cp:coreProperties>
</file>